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 Taveras\OneDrive\Escritorio\Transparencia\Finanzas\Ingresos y Egresos_\2025\SEPTIEMBRE\"/>
    </mc:Choice>
  </mc:AlternateContent>
  <xr:revisionPtr revIDLastSave="0" documentId="8_{27023E7C-A9EA-46F9-ADA3-1441504417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2025" sheetId="3" r:id="rId1"/>
  </sheets>
  <definedNames>
    <definedName name="_xlnm.Print_Area" localSheetId="0">'Plantilla Presupuesto 2025'!$A$1:$Q$125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" l="1"/>
  <c r="Q27" i="3"/>
  <c r="Q51" i="3"/>
  <c r="Q83" i="3"/>
  <c r="Q82" i="3"/>
  <c r="Q52" i="3"/>
  <c r="Q86" i="3"/>
  <c r="Q87" i="3"/>
  <c r="Q88" i="3"/>
  <c r="Q85" i="3"/>
  <c r="Q50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7" i="3"/>
  <c r="Q66" i="3"/>
  <c r="Q49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6" i="3"/>
  <c r="Q25" i="3"/>
  <c r="Q24" i="3"/>
  <c r="Q23" i="3"/>
  <c r="Q21" i="3"/>
  <c r="Q41" i="3"/>
  <c r="Q42" i="3"/>
  <c r="Q43" i="3"/>
  <c r="Q44" i="3"/>
  <c r="Q45" i="3"/>
  <c r="Q46" i="3"/>
  <c r="Q47" i="3"/>
  <c r="D84" i="3"/>
  <c r="D48" i="3"/>
  <c r="D22" i="3"/>
  <c r="D9" i="3"/>
  <c r="C68" i="3"/>
  <c r="E22" i="3"/>
  <c r="E9" i="3"/>
  <c r="Q10" i="3"/>
  <c r="Q11" i="3"/>
  <c r="Q12" i="3"/>
  <c r="Q13" i="3"/>
  <c r="Q14" i="3"/>
  <c r="Q15" i="3"/>
  <c r="Q16" i="3"/>
  <c r="Q17" i="3"/>
  <c r="Q18" i="3"/>
  <c r="Q19" i="3"/>
  <c r="Q20" i="3"/>
  <c r="C48" i="3"/>
  <c r="C9" i="3"/>
  <c r="Q84" i="3"/>
  <c r="Q109" i="3"/>
  <c r="Q108" i="3"/>
  <c r="Q107" i="3"/>
  <c r="Q106" i="3"/>
  <c r="Q104" i="3"/>
  <c r="Q103" i="3"/>
  <c r="Q102" i="3"/>
  <c r="Q99" i="3"/>
  <c r="Q100" i="3"/>
  <c r="Q98" i="3"/>
  <c r="Q96" i="3"/>
  <c r="Q95" i="3"/>
  <c r="Q93" i="3"/>
  <c r="Q92" i="3"/>
  <c r="Q91" i="3"/>
  <c r="Q90" i="3"/>
  <c r="Q81" i="3"/>
  <c r="Q80" i="3"/>
  <c r="Q79" i="3"/>
  <c r="Q78" i="3"/>
  <c r="Q76" i="3"/>
  <c r="Q75" i="3"/>
  <c r="Q74" i="3"/>
  <c r="Q73" i="3"/>
  <c r="Q72" i="3"/>
  <c r="Q71" i="3"/>
  <c r="Q70" i="3"/>
  <c r="Q69" i="3"/>
  <c r="C26" i="3"/>
  <c r="C22" i="3"/>
  <c r="F22" i="3"/>
  <c r="H22" i="3"/>
  <c r="J22" i="3"/>
  <c r="L22" i="3"/>
  <c r="N22" i="3"/>
  <c r="P22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P84" i="3"/>
  <c r="O84" i="3"/>
  <c r="N84" i="3"/>
  <c r="M84" i="3"/>
  <c r="L84" i="3"/>
  <c r="K84" i="3"/>
  <c r="J84" i="3"/>
  <c r="I84" i="3"/>
  <c r="H84" i="3"/>
  <c r="G84" i="3"/>
  <c r="F84" i="3"/>
  <c r="E84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P48" i="3"/>
  <c r="O48" i="3"/>
  <c r="N48" i="3"/>
  <c r="M48" i="3"/>
  <c r="L48" i="3"/>
  <c r="K48" i="3"/>
  <c r="J48" i="3"/>
  <c r="I48" i="3"/>
  <c r="H48" i="3"/>
  <c r="G48" i="3"/>
  <c r="F48" i="3"/>
  <c r="E48" i="3"/>
  <c r="O22" i="3"/>
  <c r="K22" i="3"/>
  <c r="G22" i="3"/>
  <c r="M22" i="3"/>
  <c r="I22" i="3"/>
  <c r="P9" i="3"/>
  <c r="O9" i="3"/>
  <c r="N9" i="3"/>
  <c r="M9" i="3"/>
  <c r="L9" i="3"/>
  <c r="K9" i="3"/>
  <c r="J9" i="3"/>
  <c r="I9" i="3"/>
  <c r="H9" i="3"/>
  <c r="G9" i="3"/>
  <c r="F9" i="3"/>
  <c r="C84" i="3"/>
  <c r="C105" i="3"/>
  <c r="C101" i="3"/>
  <c r="C97" i="3"/>
  <c r="C94" i="3"/>
  <c r="C89" i="3"/>
  <c r="C77" i="3"/>
  <c r="D8" i="3"/>
  <c r="D110" i="3"/>
  <c r="C8" i="3"/>
  <c r="C110" i="3"/>
  <c r="P8" i="3"/>
  <c r="E8" i="3"/>
  <c r="N8" i="3"/>
  <c r="F8" i="3"/>
  <c r="G8" i="3"/>
  <c r="K8" i="3"/>
  <c r="O8" i="3"/>
  <c r="H8" i="3"/>
  <c r="L8" i="3"/>
  <c r="I8" i="3"/>
  <c r="E110" i="3"/>
  <c r="Q94" i="3"/>
  <c r="Q77" i="3"/>
  <c r="Q89" i="3"/>
  <c r="Q97" i="3"/>
  <c r="Q105" i="3"/>
  <c r="Q68" i="3"/>
  <c r="H110" i="3"/>
  <c r="L110" i="3"/>
  <c r="I110" i="3"/>
  <c r="G110" i="3"/>
  <c r="K110" i="3"/>
  <c r="O110" i="3"/>
  <c r="P110" i="3"/>
  <c r="F110" i="3"/>
  <c r="J110" i="3"/>
  <c r="N110" i="3"/>
  <c r="Q101" i="3"/>
  <c r="Q48" i="3" l="1"/>
  <c r="M8" i="3"/>
  <c r="Q22" i="3"/>
  <c r="Q9" i="3"/>
  <c r="M110" i="3"/>
  <c r="Q8" i="3" l="1"/>
  <c r="Q110" i="3"/>
</calcChain>
</file>

<file path=xl/sharedStrings.xml><?xml version="1.0" encoding="utf-8"?>
<sst xmlns="http://schemas.openxmlformats.org/spreadsheetml/2006/main" count="232" uniqueCount="232">
  <si>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</si>
  <si>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</si>
  <si>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</si>
  <si>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</si>
  <si>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</si>
  <si>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</si>
  <si>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</si>
  <si>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</si>
  <si>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</si>
  <si>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</si>
  <si>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</si>
  <si>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</si>
  <si>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</si>
  <si>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 xml:space="preserve">Encargada de Contabilidad </t>
  </si>
  <si>
    <t>AÑO 2025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</si>
  <si>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</si>
  <si>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</si>
  <si>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</si>
  <si>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</si>
  <si>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</si>
  <si>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</si>
  <si>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</si>
  <si>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</si>
  <si>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</si>
  <si>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</si>
  <si>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</si>
  <si>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</si>
  <si>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</si>
  <si>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</si>
  <si>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</si>
  <si>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</si>
  <si>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</si>
  <si>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</si>
  <si>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</si>
  <si>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</si>
  <si>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</si>
  <si>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</si>
  <si>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</si>
  <si>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</si>
  <si>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</si>
  <si>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</si>
  <si>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</si>
  <si>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</si>
  <si>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</si>
  <si>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</si>
  <si>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</si>
  <si>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</si>
  <si>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</si>
  <si>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</si>
  <si>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</si>
  <si>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</si>
  <si>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</si>
  <si>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</si>
  <si>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</si>
  <si>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</si>
  <si>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</si>
  <si>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</si>
  <si>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</si>
  <si>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</si>
  <si>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</si>
  <si>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Mantenimiento y reparaciones menores en edificaciones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</si>
  <si>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</si>
  <si>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</si>
  <si>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</si>
  <si>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</si>
  <si>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</si>
  <si>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</si>
  <si>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2 2 8 7 03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</si>
  <si>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</si>
  <si>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</si>
  <si>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</si>
  <si>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</si>
  <si>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</si>
  <si>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</si>
  <si>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</si>
  <si>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</si>
  <si>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</si>
  <si>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</si>
  <si>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</si>
  <si>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</si>
  <si>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</si>
  <si>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</si>
  <si>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</si>
  <si>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</si>
  <si>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</si>
  <si>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</si>
  <si>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</si>
  <si>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</si>
  <si>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</si>
  <si>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</si>
  <si>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</si>
  <si>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</si>
  <si>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</si>
  <si>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</si>
  <si>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</si>
  <si>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</si>
  <si>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</si>
  <si>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</si>
  <si>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</si>
  <si>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2.3.9.9.01</t>
  </si>
  <si>
    <t xml:space="preserve">Productos y Utiles Varios 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</si>
  <si>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</si>
  <si>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</si>
  <si>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</si>
  <si>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</si>
  <si>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</si>
  <si>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</si>
  <si>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</si>
  <si>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</si>
  <si>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</si>
  <si>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</si>
  <si>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</si>
  <si>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</si>
  <si>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</si>
  <si>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</si>
  <si>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</si>
  <si>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</si>
  <si>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</si>
  <si>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</si>
  <si>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</si>
  <si>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</si>
  <si>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</si>
  <si>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</si>
  <si>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</si>
  <si>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</si>
  <si>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</si>
  <si>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</si>
  <si>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</si>
  <si>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</si>
  <si>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</si>
  <si>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</si>
  <si>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</si>
  <si>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</si>
  <si>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</si>
  <si>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</si>
  <si>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</si>
  <si>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</si>
  <si>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</si>
  <si>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</si>
  <si>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</si>
  <si>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</si>
  <si>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</si>
  <si>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</si>
  <si>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</si>
  <si>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</si>
  <si>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</si>
  <si>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</si>
  <si>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</si>
  <si>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</si>
  <si>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</si>
  <si>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</si>
  <si>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</si>
  <si>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</si>
  <si>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</si>
  <si>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</si>
  <si>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</si>
  <si>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</si>
  <si>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</si>
  <si>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</si>
  <si>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</si>
  <si>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</si>
  <si>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</si>
  <si>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</si>
  <si>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</si>
  <si>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</si>
  <si>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</si>
  <si>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</si>
  <si>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</si>
  <si>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</si>
  <si>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</si>
  <si>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</si>
  <si>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</si>
  <si>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</si>
  <si>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</si>
  <si>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</si>
  <si>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</si>
  <si>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</si>
  <si>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</si>
  <si>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</si>
  <si>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</si>
  <si>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</si>
  <si>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</si>
  <si>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</si>
  <si>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</si>
  <si>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</si>
  <si>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</si>
  <si>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</si>
  <si>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</si>
  <si>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</si>
  <si>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</si>
  <si>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</si>
  <si>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</si>
  <si>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</si>
  <si>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</si>
  <si>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</si>
  <si>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</si>
  <si>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</si>
  <si>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</si>
  <si>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</si>
  <si>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</si>
  <si>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Sueldos al personal fijos</t>
  </si>
  <si>
    <t>Empleados temporales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</si>
  <si>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</si>
  <si>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</si>
  <si>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</si>
  <si>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</si>
  <si>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</si>
  <si>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</si>
  <si>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</si>
  <si>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Marta María Ureña Gómez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</si>
  <si>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</si>
  <si>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</si>
  <si>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</si>
  <si>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</si>
  <si>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</si>
  <si>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</si>
  <si>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</si>
  <si>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</si>
  <si>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</si>
  <si>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</si>
  <si>
    <t>2.2.8.6.01</t>
  </si>
  <si>
    <t>Eventos Generales</t>
  </si>
  <si>
    <t>2.3.9.8.01</t>
  </si>
  <si>
    <t>2.3.9.8.02</t>
  </si>
  <si>
    <t>Repuesto</t>
  </si>
  <si>
    <t>Accesorios</t>
  </si>
  <si>
    <t>Calzados</t>
  </si>
  <si>
    <t>2.3.2.4.01</t>
  </si>
  <si>
    <t>2.2.1.7.01</t>
  </si>
  <si>
    <t>Agua</t>
  </si>
  <si>
    <t>2.1.5.2.1.51</t>
  </si>
  <si>
    <t xml:space="preserve">Energia eletrica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</si>
</sst>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i/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4" fillId="5" borderId="0" xfId="1" applyFont="1" applyFill="1" applyBorder="1"/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43" fontId="10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3" fontId="5" fillId="5" borderId="0" xfId="1" applyFont="1" applyFill="1" applyBorder="1"/>
    <xf numFmtId="49" fontId="7" fillId="7" borderId="0" xfId="2" applyNumberFormat="1" applyFont="1" applyFill="1" applyAlignment="1">
      <alignment wrapText="1"/>
    </xf>
    <xf numFmtId="0" fontId="9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5">
    <cellStyle name="Millares" xfId="1" builtinId="3"/>
    <cellStyle name="Millares 2" xfId="3" xr:uid="{A431D8C9-BCA7-47A5-8FDE-F3404EE5F7CD}"/>
    <cellStyle name="Moneda" xfId="4" builtinId="4"/>
    <cellStyle name="Normal" xfId="0" builtinId="0"/>
    <cellStyle name="Normal 2" xfId="2" xr:uid="{4CF85F80-BA28-4656-AE5E-30CC164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944502</xdr:colOff>
      <xdr:row>0</xdr:row>
      <xdr:rowOff>161475</xdr:rowOff>
    </xdr:from>
    <xdr:ext cx="3714750" cy="1028700"/>
    <xdr:pic>
      <xdr:nvPicPr>
        <xdr:cNvPr id="3" name="Imagen 2">
          <a:extLst>
            <a:ext uri="{FF2B5EF4-FFF2-40B4-BE49-F238E27FC236}">
              <a16:creationId xmlns:a16="http://schemas.microsoft.com/office/drawing/2014/main" id="{247D1C80-B1D0-43CB-9355-ADA0038F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815" y="161475"/>
          <a:ext cx="3714750" cy="1028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337A-0267-4A44-8ACC-03251B18352D}">
  <dimension ref="A1:R150"/>
  <sheetViews>
    <sheetView tabSelected="1" zoomScale="40" zoomScaleNormal="40" zoomScaleSheetLayoutView="20" workbookViewId="0">
      <selection activeCell="K16" sqref="K16"/>
    </sheetView>
  </sheetViews>
  <sheetFormatPr baseColWidth="10" defaultColWidth="18.7109375" defaultRowHeight="37.5" customHeight="1"/>
  <cols>
    <col min="1" max="1" width="18.85546875" style="1" bestFit="1" customWidth="1"/>
    <col min="2" max="2" width="82.42578125" style="44" customWidth="1"/>
    <col min="3" max="3" width="58.42578125" style="2" bestFit="1" customWidth="1"/>
    <col min="4" max="4" width="61.28515625" style="2" bestFit="1" customWidth="1"/>
    <col min="5" max="16" width="27.42578125" style="2" customWidth="1"/>
    <col min="17" max="17" width="30.85546875" style="2" bestFit="1" customWidth="1"/>
    <col min="18" max="18" width="21.85546875" style="2" bestFit="1" customWidth="1"/>
    <col min="19" max="16384" width="18.7109375" style="2"/>
  </cols>
  <sheetData>
    <row r="1" spans="1:18" ht="93" customHeight="1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8" ht="27" customHeight="1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8" ht="27" customHeight="1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8" ht="27" customHeight="1">
      <c r="A4" s="62" t="s">
        <v>14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8" ht="27" customHeight="1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8" ht="27" customHeight="1" thickBot="1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18" ht="37.5" customHeight="1" thickBot="1">
      <c r="A7" s="37"/>
      <c r="B7" s="39" t="s">
        <v>4</v>
      </c>
      <c r="C7" s="40" t="s">
        <v>5</v>
      </c>
      <c r="D7" s="39" t="s">
        <v>6</v>
      </c>
      <c r="E7" s="40" t="s">
        <v>187</v>
      </c>
      <c r="F7" s="38" t="s">
        <v>188</v>
      </c>
      <c r="G7" s="38" t="s">
        <v>189</v>
      </c>
      <c r="H7" s="38" t="s">
        <v>190</v>
      </c>
      <c r="I7" s="38" t="s">
        <v>191</v>
      </c>
      <c r="J7" s="38" t="s">
        <v>192</v>
      </c>
      <c r="K7" s="38" t="s">
        <v>193</v>
      </c>
      <c r="L7" s="38" t="s">
        <v>194</v>
      </c>
      <c r="M7" s="38" t="s">
        <v>195</v>
      </c>
      <c r="N7" s="38" t="s">
        <v>196</v>
      </c>
      <c r="O7" s="38" t="s">
        <v>197</v>
      </c>
      <c r="P7" s="38" t="s">
        <v>198</v>
      </c>
      <c r="Q7" s="39" t="s">
        <v>199</v>
      </c>
    </row>
    <row r="8" spans="1:18" ht="37.5" customHeight="1" thickBot="1">
      <c r="A8" s="43">
        <v>2</v>
      </c>
      <c r="B8" s="42" t="s">
        <v>109</v>
      </c>
      <c r="C8" s="41">
        <f t="shared" ref="C8:Q8" si="0">+C9+C22+C48+C68+C77+C84+C89+C94+C97+C101+C105</f>
        <v>50000000</v>
      </c>
      <c r="D8" s="42">
        <f t="shared" si="0"/>
        <v>14024828.779999999</v>
      </c>
      <c r="E8" s="41">
        <f t="shared" si="0"/>
        <v>2511327.63</v>
      </c>
      <c r="F8" s="41">
        <f t="shared" si="0"/>
        <v>2448232.7399999998</v>
      </c>
      <c r="G8" s="41">
        <f t="shared" si="0"/>
        <v>3729548.3299999996</v>
      </c>
      <c r="H8" s="41">
        <f t="shared" si="0"/>
        <v>4591910</v>
      </c>
      <c r="I8" s="41">
        <f t="shared" si="0"/>
        <v>3038767.4000000004</v>
      </c>
      <c r="J8" s="41">
        <f t="shared" si="0"/>
        <v>3809649.08</v>
      </c>
      <c r="K8" s="41">
        <f t="shared" si="0"/>
        <v>2878622.8200000003</v>
      </c>
      <c r="L8" s="41">
        <f t="shared" si="0"/>
        <v>4376361.6099999994</v>
      </c>
      <c r="M8" s="41">
        <f t="shared" si="0"/>
        <v>3667267.5200000005</v>
      </c>
      <c r="N8" s="41">
        <f t="shared" si="0"/>
        <v>0</v>
      </c>
      <c r="O8" s="41">
        <f t="shared" si="0"/>
        <v>0</v>
      </c>
      <c r="P8" s="41">
        <f t="shared" si="0"/>
        <v>0</v>
      </c>
      <c r="Q8" s="41">
        <f t="shared" si="0"/>
        <v>31051687.129999999</v>
      </c>
    </row>
    <row r="9" spans="1:18" ht="37.5" customHeight="1">
      <c r="A9" s="5">
        <v>2.1</v>
      </c>
      <c r="B9" s="45" t="s">
        <v>110</v>
      </c>
      <c r="C9" s="6">
        <f>SUM(C10:C21)</f>
        <v>36471000</v>
      </c>
      <c r="D9" s="6">
        <f>SUM(D10:D21)</f>
        <v>0</v>
      </c>
      <c r="E9" s="6">
        <f>SUM(E10:E21)</f>
        <v>2332298.25</v>
      </c>
      <c r="F9" s="6">
        <f t="shared" ref="F9:P9" si="1">SUM(F10:F21)</f>
        <v>2194387.6099999994</v>
      </c>
      <c r="G9" s="6">
        <f t="shared" si="1"/>
        <v>2157239.4799999995</v>
      </c>
      <c r="H9" s="6">
        <f t="shared" si="1"/>
        <v>3956215.72</v>
      </c>
      <c r="I9" s="6">
        <f t="shared" si="1"/>
        <v>2123900.39</v>
      </c>
      <c r="J9" s="6">
        <f t="shared" si="1"/>
        <v>2147908.0700000003</v>
      </c>
      <c r="K9" s="6">
        <f t="shared" si="1"/>
        <v>2176965.75</v>
      </c>
      <c r="L9" s="6">
        <f t="shared" si="1"/>
        <v>2037171.99</v>
      </c>
      <c r="M9" s="6">
        <f t="shared" si="1"/>
        <v>2174788.1900000004</v>
      </c>
      <c r="N9" s="6">
        <f t="shared" si="1"/>
        <v>0</v>
      </c>
      <c r="O9" s="6">
        <f t="shared" si="1"/>
        <v>0</v>
      </c>
      <c r="P9" s="6">
        <f t="shared" si="1"/>
        <v>0</v>
      </c>
      <c r="Q9" s="6">
        <f>SUM(Q10:Q21)</f>
        <v>21300875.450000003</v>
      </c>
    </row>
    <row r="10" spans="1:18" ht="37.5" customHeight="1">
      <c r="A10" s="7" t="s">
        <v>15</v>
      </c>
      <c r="B10" s="8" t="s">
        <v>200</v>
      </c>
      <c r="C10" s="9">
        <v>9012000</v>
      </c>
      <c r="D10" s="10">
        <v>0</v>
      </c>
      <c r="E10" s="11">
        <v>883500.05</v>
      </c>
      <c r="F10" s="10">
        <v>706000</v>
      </c>
      <c r="G10" s="10">
        <v>706000</v>
      </c>
      <c r="H10" s="10">
        <v>706000</v>
      </c>
      <c r="I10" s="10">
        <v>706000</v>
      </c>
      <c r="J10" s="10">
        <v>706000</v>
      </c>
      <c r="K10" s="10">
        <v>706000</v>
      </c>
      <c r="L10" s="10">
        <v>706000</v>
      </c>
      <c r="M10" s="10">
        <v>706000</v>
      </c>
      <c r="N10" s="10">
        <v>0</v>
      </c>
      <c r="O10" s="10">
        <v>0</v>
      </c>
      <c r="P10" s="10">
        <v>0</v>
      </c>
      <c r="Q10" s="11">
        <f t="shared" ref="Q10:Q40" si="2">SUM(E10:P10)</f>
        <v>6531500.0499999998</v>
      </c>
    </row>
    <row r="11" spans="1:18" ht="37.5" customHeight="1">
      <c r="A11" s="7" t="s">
        <v>16</v>
      </c>
      <c r="B11" s="8" t="s">
        <v>201</v>
      </c>
      <c r="C11" s="12">
        <v>15984000</v>
      </c>
      <c r="D11" s="10">
        <v>0</v>
      </c>
      <c r="E11" s="11">
        <v>1112000</v>
      </c>
      <c r="F11" s="10">
        <v>1112000</v>
      </c>
      <c r="G11" s="10">
        <v>1112000</v>
      </c>
      <c r="H11" s="10">
        <v>1112000</v>
      </c>
      <c r="I11" s="10">
        <v>1076000</v>
      </c>
      <c r="J11" s="10">
        <v>1076000</v>
      </c>
      <c r="K11" s="10">
        <v>1006000</v>
      </c>
      <c r="L11" s="10">
        <v>1006000</v>
      </c>
      <c r="M11" s="10">
        <v>1109000</v>
      </c>
      <c r="N11" s="10">
        <v>0</v>
      </c>
      <c r="O11" s="10">
        <v>0</v>
      </c>
      <c r="P11" s="10">
        <v>0</v>
      </c>
      <c r="Q11" s="11">
        <f t="shared" si="2"/>
        <v>9721000</v>
      </c>
      <c r="R11" s="36"/>
    </row>
    <row r="12" spans="1:18" ht="37.5" customHeight="1">
      <c r="A12" s="7" t="s">
        <v>17</v>
      </c>
      <c r="B12" s="8" t="s">
        <v>18</v>
      </c>
      <c r="C12" s="9">
        <v>528000</v>
      </c>
      <c r="D12" s="10">
        <v>0</v>
      </c>
      <c r="E12" s="11">
        <v>34000</v>
      </c>
      <c r="F12" s="10">
        <v>59000</v>
      </c>
      <c r="G12" s="10">
        <v>59000</v>
      </c>
      <c r="H12" s="10">
        <v>59000</v>
      </c>
      <c r="I12" s="10">
        <v>59000</v>
      </c>
      <c r="J12" s="10">
        <v>59000</v>
      </c>
      <c r="K12" s="10">
        <v>59000</v>
      </c>
      <c r="L12" s="10">
        <v>59000</v>
      </c>
      <c r="M12" s="10">
        <v>59000</v>
      </c>
      <c r="N12" s="10">
        <v>0</v>
      </c>
      <c r="O12" s="10">
        <v>0</v>
      </c>
      <c r="P12" s="10">
        <v>0</v>
      </c>
      <c r="Q12" s="11">
        <f t="shared" si="2"/>
        <v>506000</v>
      </c>
    </row>
    <row r="13" spans="1:18" ht="37.5" customHeight="1">
      <c r="A13" s="7" t="s">
        <v>19</v>
      </c>
      <c r="B13" s="8" t="s">
        <v>20</v>
      </c>
      <c r="C13" s="9">
        <v>2127000</v>
      </c>
      <c r="D13" s="10">
        <v>0</v>
      </c>
      <c r="E13" s="11"/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47000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1">
        <f t="shared" si="2"/>
        <v>47000</v>
      </c>
    </row>
    <row r="14" spans="1:18" ht="37.5" customHeight="1">
      <c r="A14" s="13" t="s">
        <v>21</v>
      </c>
      <c r="B14" s="14" t="s">
        <v>22</v>
      </c>
      <c r="C14" s="10">
        <v>100000</v>
      </c>
      <c r="D14" s="10">
        <v>0</v>
      </c>
      <c r="E14" s="1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1">
        <f t="shared" si="2"/>
        <v>0</v>
      </c>
    </row>
    <row r="15" spans="1:18" ht="37.5" customHeight="1">
      <c r="A15" s="13" t="s">
        <v>23</v>
      </c>
      <c r="B15" s="14" t="s">
        <v>24</v>
      </c>
      <c r="C15" s="10">
        <v>100000</v>
      </c>
      <c r="D15" s="10">
        <v>0</v>
      </c>
      <c r="E15" s="11"/>
      <c r="F15" s="10">
        <v>37148.129999999997</v>
      </c>
      <c r="G15" s="10">
        <v>0</v>
      </c>
      <c r="H15" s="10">
        <v>0</v>
      </c>
      <c r="I15" s="10">
        <v>0</v>
      </c>
      <c r="J15" s="10">
        <v>0</v>
      </c>
      <c r="K15" s="10">
        <v>88601.76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1">
        <f t="shared" si="2"/>
        <v>125749.88999999998</v>
      </c>
    </row>
    <row r="16" spans="1:18" ht="37.5" customHeight="1">
      <c r="A16" s="13" t="s">
        <v>25</v>
      </c>
      <c r="B16" s="8" t="s">
        <v>26</v>
      </c>
      <c r="C16" s="9">
        <v>2127000</v>
      </c>
      <c r="D16" s="10">
        <v>0</v>
      </c>
      <c r="E16" s="11"/>
      <c r="F16" s="10">
        <v>0</v>
      </c>
      <c r="G16" s="10">
        <v>0</v>
      </c>
      <c r="H16" s="10">
        <v>1796783.33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1">
        <f t="shared" si="2"/>
        <v>1796783.33</v>
      </c>
    </row>
    <row r="17" spans="1:18" ht="37.5" customHeight="1">
      <c r="A17" s="13" t="s">
        <v>27</v>
      </c>
      <c r="B17" s="8" t="s">
        <v>28</v>
      </c>
      <c r="C17" s="9">
        <v>2127000</v>
      </c>
      <c r="D17" s="10">
        <v>0</v>
      </c>
      <c r="E17" s="11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1">
        <f t="shared" si="2"/>
        <v>0</v>
      </c>
    </row>
    <row r="18" spans="1:18" ht="37.5" customHeight="1">
      <c r="A18" s="13" t="s">
        <v>29</v>
      </c>
      <c r="B18" s="8" t="s">
        <v>30</v>
      </c>
      <c r="C18" s="9">
        <v>450000</v>
      </c>
      <c r="D18" s="10">
        <v>0</v>
      </c>
      <c r="E18" s="11"/>
      <c r="F18" s="10">
        <v>0</v>
      </c>
      <c r="G18" s="10">
        <v>0</v>
      </c>
      <c r="H18" s="10">
        <v>0</v>
      </c>
      <c r="I18" s="10">
        <v>5990.4</v>
      </c>
      <c r="J18" s="10">
        <v>29998.080000000002</v>
      </c>
      <c r="K18" s="10">
        <v>4192</v>
      </c>
      <c r="L18" s="10">
        <v>0</v>
      </c>
      <c r="M18" s="10">
        <v>18816</v>
      </c>
      <c r="N18" s="10">
        <v>0</v>
      </c>
      <c r="O18" s="10">
        <v>0</v>
      </c>
      <c r="P18" s="10">
        <v>0</v>
      </c>
      <c r="Q18" s="11">
        <f t="shared" si="2"/>
        <v>58996.480000000003</v>
      </c>
    </row>
    <row r="19" spans="1:18" ht="37.5" customHeight="1">
      <c r="A19" s="7" t="s">
        <v>230</v>
      </c>
      <c r="B19" s="8" t="s">
        <v>31</v>
      </c>
      <c r="C19" s="12">
        <v>1810000</v>
      </c>
      <c r="D19" s="10">
        <v>0</v>
      </c>
      <c r="E19" s="11">
        <v>139887.47</v>
      </c>
      <c r="F19" s="10">
        <v>129075.22</v>
      </c>
      <c r="G19" s="10">
        <v>129075.22</v>
      </c>
      <c r="H19" s="10">
        <v>130721.73</v>
      </c>
      <c r="I19" s="10">
        <v>128169.33</v>
      </c>
      <c r="J19" s="10">
        <v>128169.33</v>
      </c>
      <c r="K19" s="10">
        <v>123206.33</v>
      </c>
      <c r="L19" s="10">
        <v>123206.33</v>
      </c>
      <c r="M19" s="10">
        <v>130509.03</v>
      </c>
      <c r="N19" s="10">
        <v>0</v>
      </c>
      <c r="O19" s="10">
        <v>0</v>
      </c>
      <c r="P19" s="10">
        <v>0</v>
      </c>
      <c r="Q19" s="11">
        <f t="shared" si="2"/>
        <v>1162019.9899999998</v>
      </c>
    </row>
    <row r="20" spans="1:18" ht="37.5" customHeight="1">
      <c r="A20" s="13" t="s">
        <v>32</v>
      </c>
      <c r="B20" s="8" t="s">
        <v>33</v>
      </c>
      <c r="C20" s="12">
        <v>1812500</v>
      </c>
      <c r="D20" s="10">
        <v>0</v>
      </c>
      <c r="E20" s="11">
        <v>144094.5</v>
      </c>
      <c r="F20" s="10">
        <v>133267</v>
      </c>
      <c r="G20" s="10">
        <v>133267</v>
      </c>
      <c r="H20" s="10">
        <v>133267</v>
      </c>
      <c r="I20" s="10">
        <v>130711</v>
      </c>
      <c r="J20" s="10">
        <v>130711</v>
      </c>
      <c r="K20" s="10">
        <v>125741</v>
      </c>
      <c r="L20" s="10">
        <v>125741</v>
      </c>
      <c r="M20" s="10">
        <v>133054</v>
      </c>
      <c r="N20" s="10">
        <v>0</v>
      </c>
      <c r="O20" s="10">
        <v>0</v>
      </c>
      <c r="P20" s="10">
        <v>0</v>
      </c>
      <c r="Q20" s="11">
        <f t="shared" si="2"/>
        <v>1189853.5</v>
      </c>
    </row>
    <row r="21" spans="1:18" ht="37.5" customHeight="1">
      <c r="A21" s="13" t="s">
        <v>34</v>
      </c>
      <c r="B21" s="8" t="s">
        <v>35</v>
      </c>
      <c r="C21" s="12">
        <v>293500</v>
      </c>
      <c r="D21" s="10">
        <v>0</v>
      </c>
      <c r="E21" s="11">
        <v>18816.23</v>
      </c>
      <c r="F21" s="10">
        <v>17897.259999999998</v>
      </c>
      <c r="G21" s="10">
        <v>17897.259999999998</v>
      </c>
      <c r="H21" s="10">
        <v>18443.66</v>
      </c>
      <c r="I21" s="10">
        <v>18029.66</v>
      </c>
      <c r="J21" s="10">
        <v>18029.66</v>
      </c>
      <c r="K21" s="10">
        <v>17224.66</v>
      </c>
      <c r="L21" s="10">
        <v>17224.66</v>
      </c>
      <c r="M21" s="10">
        <v>18409.16</v>
      </c>
      <c r="N21" s="10">
        <v>0</v>
      </c>
      <c r="O21" s="10">
        <v>0</v>
      </c>
      <c r="P21" s="10">
        <v>0</v>
      </c>
      <c r="Q21" s="11">
        <f>SUM(E21:P21)</f>
        <v>161972.21000000002</v>
      </c>
    </row>
    <row r="22" spans="1:18" s="16" customFormat="1" ht="37.5" customHeight="1">
      <c r="A22" s="15" t="s">
        <v>112</v>
      </c>
      <c r="B22" s="45" t="s">
        <v>111</v>
      </c>
      <c r="C22" s="6">
        <f t="shared" ref="C22:P22" si="3">SUM(C23:C47)</f>
        <v>10044000</v>
      </c>
      <c r="D22" s="6">
        <f>SUM(D23:D47)</f>
        <v>11155000</v>
      </c>
      <c r="E22" s="6">
        <f t="shared" si="3"/>
        <v>179029.38</v>
      </c>
      <c r="F22" s="6">
        <f t="shared" si="3"/>
        <v>213150.47</v>
      </c>
      <c r="G22" s="6">
        <f t="shared" si="3"/>
        <v>894782.19</v>
      </c>
      <c r="H22" s="6">
        <f t="shared" si="3"/>
        <v>586968.28</v>
      </c>
      <c r="I22" s="6">
        <f t="shared" si="3"/>
        <v>755283.41</v>
      </c>
      <c r="J22" s="6">
        <f t="shared" si="3"/>
        <v>514740.8</v>
      </c>
      <c r="K22" s="6">
        <f t="shared" si="3"/>
        <v>681710.07000000007</v>
      </c>
      <c r="L22" s="6">
        <f t="shared" si="3"/>
        <v>1175652.5799999998</v>
      </c>
      <c r="M22" s="6">
        <f t="shared" si="3"/>
        <v>770004.87</v>
      </c>
      <c r="N22" s="6">
        <f t="shared" si="3"/>
        <v>0</v>
      </c>
      <c r="O22" s="6">
        <f t="shared" si="3"/>
        <v>0</v>
      </c>
      <c r="P22" s="6">
        <f t="shared" si="3"/>
        <v>0</v>
      </c>
      <c r="Q22" s="6">
        <f>SUM(Q23:Q47)</f>
        <v>5771322.0499999989</v>
      </c>
    </row>
    <row r="23" spans="1:18" ht="37.5" customHeight="1">
      <c r="A23" s="7" t="s">
        <v>36</v>
      </c>
      <c r="B23" s="8" t="s">
        <v>37</v>
      </c>
      <c r="C23" s="9">
        <v>900000</v>
      </c>
      <c r="D23" s="10">
        <v>400000</v>
      </c>
      <c r="E23" s="10">
        <v>0</v>
      </c>
      <c r="F23" s="10">
        <v>1625</v>
      </c>
      <c r="G23" s="10">
        <v>57389.19</v>
      </c>
      <c r="H23" s="10">
        <v>59523.72</v>
      </c>
      <c r="I23" s="10">
        <v>65271.26</v>
      </c>
      <c r="J23" s="10">
        <v>58666.28</v>
      </c>
      <c r="K23" s="10">
        <v>226229.52</v>
      </c>
      <c r="L23" s="10">
        <v>87063.03</v>
      </c>
      <c r="M23" s="10">
        <v>65215.43</v>
      </c>
      <c r="N23" s="10">
        <v>0</v>
      </c>
      <c r="O23" s="10">
        <v>0</v>
      </c>
      <c r="P23" s="10">
        <v>0</v>
      </c>
      <c r="Q23" s="11">
        <f t="shared" si="2"/>
        <v>620983.43000000005</v>
      </c>
      <c r="R23" s="10"/>
    </row>
    <row r="24" spans="1:18" ht="37.5" customHeight="1">
      <c r="A24" s="7" t="s">
        <v>38</v>
      </c>
      <c r="B24" s="8" t="s">
        <v>39</v>
      </c>
      <c r="C24" s="9">
        <v>32000</v>
      </c>
      <c r="D24" s="10">
        <v>0</v>
      </c>
      <c r="E24" s="10">
        <v>0</v>
      </c>
      <c r="F24" s="10">
        <v>47312.36</v>
      </c>
      <c r="G24" s="10">
        <v>2723.5</v>
      </c>
      <c r="H24" s="10">
        <v>2723.5</v>
      </c>
      <c r="I24" s="10">
        <v>2723.5</v>
      </c>
      <c r="J24" s="10">
        <v>2723.5</v>
      </c>
      <c r="K24" s="10">
        <v>0</v>
      </c>
      <c r="L24" s="10">
        <v>2723.5</v>
      </c>
      <c r="M24" s="10">
        <v>2723.5</v>
      </c>
      <c r="N24" s="10">
        <v>0</v>
      </c>
      <c r="O24" s="10">
        <v>0</v>
      </c>
      <c r="P24" s="10">
        <v>0</v>
      </c>
      <c r="Q24" s="11">
        <f t="shared" si="2"/>
        <v>63653.36</v>
      </c>
      <c r="R24" s="10"/>
    </row>
    <row r="25" spans="1:18" ht="37.5" customHeight="1">
      <c r="A25" s="13" t="s">
        <v>40</v>
      </c>
      <c r="B25" s="14" t="s">
        <v>41</v>
      </c>
      <c r="C25" s="9">
        <v>12000</v>
      </c>
      <c r="D25" s="10">
        <v>0</v>
      </c>
      <c r="E25" s="10">
        <v>0</v>
      </c>
      <c r="F25" s="10">
        <v>13556.04</v>
      </c>
      <c r="G25" s="10">
        <v>991.2</v>
      </c>
      <c r="H25" s="10">
        <v>991.2</v>
      </c>
      <c r="I25" s="10">
        <v>991.2</v>
      </c>
      <c r="J25" s="10">
        <v>991.2</v>
      </c>
      <c r="K25" s="10">
        <v>0</v>
      </c>
      <c r="L25" s="10">
        <v>991.2</v>
      </c>
      <c r="M25" s="10">
        <v>991.2</v>
      </c>
      <c r="N25" s="10">
        <v>0</v>
      </c>
      <c r="O25" s="10">
        <v>0</v>
      </c>
      <c r="P25" s="10">
        <v>0</v>
      </c>
      <c r="Q25" s="11">
        <f t="shared" si="2"/>
        <v>19503.240000000005</v>
      </c>
      <c r="R25" s="10"/>
    </row>
    <row r="26" spans="1:18" ht="37.5" customHeight="1">
      <c r="A26" s="7" t="s">
        <v>42</v>
      </c>
      <c r="B26" s="17" t="s">
        <v>231</v>
      </c>
      <c r="C26" s="9">
        <f>15000*12</f>
        <v>180000</v>
      </c>
      <c r="D26" s="10">
        <v>0</v>
      </c>
      <c r="E26" s="10">
        <v>12229.39</v>
      </c>
      <c r="F26" s="10">
        <v>6791.36</v>
      </c>
      <c r="G26" s="10">
        <v>11839.92</v>
      </c>
      <c r="H26" s="10">
        <v>11316.15</v>
      </c>
      <c r="I26" s="10">
        <v>14378.19</v>
      </c>
      <c r="J26" s="10">
        <v>11611.61</v>
      </c>
      <c r="K26" s="10">
        <v>15788.34</v>
      </c>
      <c r="L26" s="10">
        <v>15264.57</v>
      </c>
      <c r="M26" s="10">
        <v>15022.83</v>
      </c>
      <c r="N26" s="10">
        <v>0</v>
      </c>
      <c r="O26" s="10">
        <v>0</v>
      </c>
      <c r="P26" s="10">
        <v>0</v>
      </c>
      <c r="Q26" s="11">
        <f t="shared" si="2"/>
        <v>114242.36</v>
      </c>
      <c r="R26" s="10"/>
    </row>
    <row r="27" spans="1:18" ht="37.5" customHeight="1">
      <c r="A27" s="7" t="s">
        <v>228</v>
      </c>
      <c r="B27" s="17" t="s">
        <v>229</v>
      </c>
      <c r="C27" s="9">
        <v>0</v>
      </c>
      <c r="D27" s="10">
        <v>50000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1">
        <f t="shared" ref="Q27" si="4">SUM(E27:P27)</f>
        <v>0</v>
      </c>
      <c r="R27" s="10"/>
    </row>
    <row r="28" spans="1:18" ht="37.5" customHeight="1">
      <c r="A28" s="13" t="s">
        <v>43</v>
      </c>
      <c r="B28" s="14" t="s">
        <v>44</v>
      </c>
      <c r="C28" s="10">
        <v>400000</v>
      </c>
      <c r="D28" s="10">
        <v>0</v>
      </c>
      <c r="E28" s="10">
        <v>0</v>
      </c>
      <c r="F28" s="10">
        <v>6490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43471.199999999997</v>
      </c>
      <c r="N28" s="10">
        <v>0</v>
      </c>
      <c r="O28" s="10">
        <v>0</v>
      </c>
      <c r="P28" s="10">
        <v>0</v>
      </c>
      <c r="Q28" s="11">
        <f t="shared" si="2"/>
        <v>49961.2</v>
      </c>
      <c r="R28" s="10"/>
    </row>
    <row r="29" spans="1:18" ht="37.5" customHeight="1">
      <c r="A29" s="7" t="s">
        <v>45</v>
      </c>
      <c r="B29" s="8" t="s">
        <v>46</v>
      </c>
      <c r="C29" s="9">
        <v>50000</v>
      </c>
      <c r="D29" s="10">
        <v>300000</v>
      </c>
      <c r="E29" s="10">
        <v>0</v>
      </c>
      <c r="F29" s="10">
        <v>4750</v>
      </c>
      <c r="G29" s="10">
        <v>0</v>
      </c>
      <c r="H29" s="10">
        <v>4750</v>
      </c>
      <c r="I29" s="10">
        <v>0</v>
      </c>
      <c r="J29" s="10">
        <v>4350</v>
      </c>
      <c r="K29" s="10">
        <v>0</v>
      </c>
      <c r="L29" s="10">
        <v>34526.269999999997</v>
      </c>
      <c r="M29" s="10">
        <v>18022.5</v>
      </c>
      <c r="N29" s="10">
        <v>0</v>
      </c>
      <c r="O29" s="10">
        <v>0</v>
      </c>
      <c r="P29" s="10">
        <v>0</v>
      </c>
      <c r="Q29" s="11">
        <f t="shared" si="2"/>
        <v>66398.76999999999</v>
      </c>
      <c r="R29" s="10"/>
    </row>
    <row r="30" spans="1:18" ht="37.5" customHeight="1">
      <c r="A30" s="7" t="s">
        <v>47</v>
      </c>
      <c r="B30" s="8" t="s">
        <v>48</v>
      </c>
      <c r="C30" s="9">
        <v>100000</v>
      </c>
      <c r="D30" s="10">
        <v>-50000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1">
        <f t="shared" si="2"/>
        <v>0</v>
      </c>
      <c r="R30" s="10"/>
    </row>
    <row r="31" spans="1:18" ht="37.5" customHeight="1">
      <c r="A31" s="7" t="s">
        <v>49</v>
      </c>
      <c r="B31" s="8" t="s">
        <v>50</v>
      </c>
      <c r="C31" s="9">
        <v>25000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1">
        <f t="shared" si="2"/>
        <v>0</v>
      </c>
      <c r="R31" s="10"/>
    </row>
    <row r="32" spans="1:18" ht="37.5" customHeight="1">
      <c r="A32" s="7" t="s">
        <v>51</v>
      </c>
      <c r="B32" s="8" t="s">
        <v>52</v>
      </c>
      <c r="C32" s="9">
        <v>25000</v>
      </c>
      <c r="D32" s="10">
        <v>220000</v>
      </c>
      <c r="E32" s="10">
        <v>0</v>
      </c>
      <c r="F32" s="10">
        <v>25000</v>
      </c>
      <c r="G32" s="10">
        <v>0</v>
      </c>
      <c r="H32" s="10">
        <v>0</v>
      </c>
      <c r="I32" s="10">
        <v>0</v>
      </c>
      <c r="J32" s="10">
        <v>100000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1">
        <f t="shared" si="2"/>
        <v>125000</v>
      </c>
      <c r="R32" s="10"/>
    </row>
    <row r="33" spans="1:18" ht="37.5" customHeight="1">
      <c r="A33" s="7" t="s">
        <v>53</v>
      </c>
      <c r="B33" s="8" t="s">
        <v>54</v>
      </c>
      <c r="C33" s="9">
        <v>4860000</v>
      </c>
      <c r="D33" s="10">
        <v>1860000</v>
      </c>
      <c r="E33" s="10">
        <v>0</v>
      </c>
      <c r="F33" s="10">
        <v>0</v>
      </c>
      <c r="G33" s="10">
        <v>300000</v>
      </c>
      <c r="H33" s="10">
        <v>100000</v>
      </c>
      <c r="I33" s="10">
        <v>100000</v>
      </c>
      <c r="J33" s="10">
        <v>100000</v>
      </c>
      <c r="K33" s="10">
        <v>100000</v>
      </c>
      <c r="L33" s="10">
        <v>100000</v>
      </c>
      <c r="M33" s="10">
        <v>100000</v>
      </c>
      <c r="N33" s="10">
        <v>0</v>
      </c>
      <c r="O33" s="10">
        <v>0</v>
      </c>
      <c r="P33" s="10">
        <v>0</v>
      </c>
      <c r="Q33" s="11">
        <f t="shared" si="2"/>
        <v>900000</v>
      </c>
      <c r="R33" s="10"/>
    </row>
    <row r="34" spans="1:18" ht="37.5" customHeight="1">
      <c r="A34" s="52" t="s">
        <v>179</v>
      </c>
      <c r="B34" s="51" t="s">
        <v>180</v>
      </c>
      <c r="C34" s="9">
        <v>50000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1">
        <f t="shared" si="2"/>
        <v>0</v>
      </c>
      <c r="R34" s="10"/>
    </row>
    <row r="35" spans="1:18" ht="37.5" customHeight="1">
      <c r="A35" s="13" t="s">
        <v>55</v>
      </c>
      <c r="B35" s="14" t="s">
        <v>56</v>
      </c>
      <c r="C35" s="10">
        <v>600000</v>
      </c>
      <c r="D35" s="10">
        <v>300000</v>
      </c>
      <c r="E35" s="10">
        <v>59174.28</v>
      </c>
      <c r="F35" s="10">
        <v>0</v>
      </c>
      <c r="G35" s="10"/>
      <c r="H35" s="10">
        <v>0</v>
      </c>
      <c r="I35" s="10">
        <v>130021.83</v>
      </c>
      <c r="J35" s="10">
        <v>0</v>
      </c>
      <c r="K35" s="10">
        <v>0</v>
      </c>
      <c r="L35" s="10">
        <v>563067.84</v>
      </c>
      <c r="M35" s="10">
        <v>0</v>
      </c>
      <c r="N35" s="10">
        <v>0</v>
      </c>
      <c r="O35" s="10">
        <v>0</v>
      </c>
      <c r="P35" s="10">
        <v>0</v>
      </c>
      <c r="Q35" s="11">
        <f t="shared" si="2"/>
        <v>752263.95</v>
      </c>
      <c r="R35" s="10"/>
    </row>
    <row r="36" spans="1:18" ht="37.5" customHeight="1">
      <c r="A36" s="7" t="s">
        <v>57</v>
      </c>
      <c r="B36" s="8" t="s">
        <v>58</v>
      </c>
      <c r="C36" s="9">
        <v>1400000</v>
      </c>
      <c r="D36" s="10"/>
      <c r="E36" s="10">
        <v>107625.71</v>
      </c>
      <c r="F36" s="10">
        <v>107625.71</v>
      </c>
      <c r="G36" s="10">
        <v>107625.71</v>
      </c>
      <c r="H36" s="10">
        <v>107625.71</v>
      </c>
      <c r="I36" s="10">
        <v>121398.21</v>
      </c>
      <c r="J36" s="10">
        <v>121398.21</v>
      </c>
      <c r="K36" s="10">
        <v>121668.21</v>
      </c>
      <c r="L36" s="10">
        <v>121398.21</v>
      </c>
      <c r="M36" s="10">
        <v>121398.21</v>
      </c>
      <c r="N36" s="10">
        <v>0</v>
      </c>
      <c r="O36" s="10">
        <v>0</v>
      </c>
      <c r="P36" s="10">
        <v>0</v>
      </c>
      <c r="Q36" s="11">
        <f t="shared" si="2"/>
        <v>1037763.8899999999</v>
      </c>
      <c r="R36" s="10"/>
    </row>
    <row r="37" spans="1:18" ht="37.5" customHeight="1">
      <c r="A37" s="7" t="s">
        <v>59</v>
      </c>
      <c r="B37" s="8" t="s">
        <v>60</v>
      </c>
      <c r="C37" s="9">
        <v>50000</v>
      </c>
      <c r="D37" s="10">
        <v>500000</v>
      </c>
      <c r="E37" s="10">
        <v>0</v>
      </c>
      <c r="F37" s="10">
        <v>0</v>
      </c>
      <c r="G37" s="10">
        <v>24212.66</v>
      </c>
      <c r="H37" s="10">
        <v>0</v>
      </c>
      <c r="I37" s="10">
        <v>9099.2199999999993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1">
        <f t="shared" si="2"/>
        <v>33311.879999999997</v>
      </c>
      <c r="R37" s="10"/>
    </row>
    <row r="38" spans="1:18" ht="37.5" customHeight="1">
      <c r="A38" s="7" t="s">
        <v>61</v>
      </c>
      <c r="B38" s="8" t="s">
        <v>62</v>
      </c>
      <c r="C38" s="9">
        <v>500000</v>
      </c>
      <c r="D38" s="10">
        <v>400000</v>
      </c>
      <c r="E38" s="10">
        <v>0</v>
      </c>
      <c r="F38" s="10">
        <v>0</v>
      </c>
      <c r="G38" s="10">
        <v>150000.01</v>
      </c>
      <c r="H38" s="10">
        <v>0</v>
      </c>
      <c r="I38" s="10">
        <v>31000</v>
      </c>
      <c r="J38" s="10">
        <v>115000</v>
      </c>
      <c r="K38" s="10">
        <v>0</v>
      </c>
      <c r="L38" s="10">
        <v>5649.96</v>
      </c>
      <c r="M38" s="10">
        <v>210000</v>
      </c>
      <c r="N38" s="10">
        <v>0</v>
      </c>
      <c r="O38" s="10">
        <v>0</v>
      </c>
      <c r="P38" s="10">
        <v>0</v>
      </c>
      <c r="Q38" s="11">
        <f t="shared" si="2"/>
        <v>511649.97000000003</v>
      </c>
      <c r="R38" s="10"/>
    </row>
    <row r="39" spans="1:18" ht="37.5" customHeight="1">
      <c r="A39" s="7" t="s">
        <v>181</v>
      </c>
      <c r="B39" s="8" t="s">
        <v>214</v>
      </c>
      <c r="C39" s="9">
        <v>20000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35400</v>
      </c>
      <c r="J39" s="10">
        <v>0</v>
      </c>
      <c r="K39" s="10">
        <v>0</v>
      </c>
      <c r="L39" s="10">
        <v>0</v>
      </c>
      <c r="M39" s="10">
        <v>38160</v>
      </c>
      <c r="N39" s="10">
        <v>0</v>
      </c>
      <c r="O39" s="10">
        <v>0</v>
      </c>
      <c r="P39" s="10">
        <v>0</v>
      </c>
      <c r="Q39" s="11">
        <f t="shared" si="2"/>
        <v>73560</v>
      </c>
      <c r="R39" s="10"/>
    </row>
    <row r="40" spans="1:18" ht="37.5" customHeight="1">
      <c r="A40" s="7" t="s">
        <v>63</v>
      </c>
      <c r="B40" s="8" t="s">
        <v>64</v>
      </c>
      <c r="C40" s="9">
        <v>10000</v>
      </c>
      <c r="D40" s="10">
        <v>0</v>
      </c>
      <c r="E40" s="10">
        <v>0</v>
      </c>
      <c r="F40" s="10"/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49">
        <f t="shared" si="2"/>
        <v>0</v>
      </c>
      <c r="R40" s="10"/>
    </row>
    <row r="41" spans="1:18" ht="37.5" customHeight="1">
      <c r="A41" s="7" t="s">
        <v>65</v>
      </c>
      <c r="B41" s="8" t="s">
        <v>66</v>
      </c>
      <c r="C41" s="9">
        <v>30000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8024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f t="shared" ref="Q41:Q47" si="5">SUM(E41:P41)</f>
        <v>8024</v>
      </c>
      <c r="R41" s="10"/>
    </row>
    <row r="42" spans="1:18" ht="37.5" customHeight="1">
      <c r="A42" s="7" t="s">
        <v>220</v>
      </c>
      <c r="B42" s="8" t="s">
        <v>221</v>
      </c>
      <c r="C42" s="9"/>
      <c r="D42" s="10">
        <v>1000000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>
        <f t="shared" si="5"/>
        <v>0</v>
      </c>
      <c r="R42" s="10"/>
    </row>
    <row r="43" spans="1:18" ht="37.5" customHeight="1">
      <c r="A43" s="7" t="s">
        <v>182</v>
      </c>
      <c r="B43" s="8" t="s">
        <v>219</v>
      </c>
      <c r="C43" s="9">
        <v>50000</v>
      </c>
      <c r="D43" s="10">
        <v>1500000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>
        <f t="shared" si="5"/>
        <v>0</v>
      </c>
      <c r="R43" s="10"/>
    </row>
    <row r="44" spans="1:18" ht="37.5" customHeight="1">
      <c r="A44" s="13" t="s">
        <v>67</v>
      </c>
      <c r="B44" s="14" t="s">
        <v>68</v>
      </c>
      <c r="C44" s="10">
        <v>150000</v>
      </c>
      <c r="D44" s="10">
        <v>1000000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155000</v>
      </c>
      <c r="N44" s="10">
        <v>0</v>
      </c>
      <c r="O44" s="10">
        <v>0</v>
      </c>
      <c r="P44" s="10">
        <v>0</v>
      </c>
      <c r="Q44" s="10">
        <f t="shared" si="5"/>
        <v>155000</v>
      </c>
      <c r="R44" s="10"/>
    </row>
    <row r="45" spans="1:18" ht="37.5" customHeight="1">
      <c r="A45" s="7" t="s">
        <v>69</v>
      </c>
      <c r="B45" s="8" t="s">
        <v>70</v>
      </c>
      <c r="C45" s="9">
        <v>300000</v>
      </c>
      <c r="D45" s="10">
        <v>3675000</v>
      </c>
      <c r="E45" s="10">
        <v>0</v>
      </c>
      <c r="F45" s="10">
        <v>0</v>
      </c>
      <c r="G45" s="10">
        <v>240000</v>
      </c>
      <c r="H45" s="10">
        <v>300038</v>
      </c>
      <c r="I45" s="10">
        <v>245000</v>
      </c>
      <c r="J45" s="10">
        <v>0</v>
      </c>
      <c r="K45" s="10">
        <v>210000</v>
      </c>
      <c r="L45" s="10">
        <v>244968</v>
      </c>
      <c r="M45" s="10">
        <v>0</v>
      </c>
      <c r="N45" s="10">
        <v>0</v>
      </c>
      <c r="O45" s="10">
        <v>0</v>
      </c>
      <c r="P45" s="10">
        <v>0</v>
      </c>
      <c r="Q45" s="10">
        <f t="shared" si="5"/>
        <v>1240006</v>
      </c>
      <c r="R45" s="10"/>
    </row>
    <row r="46" spans="1:18" ht="37.5" customHeight="1">
      <c r="A46" s="7" t="s">
        <v>71</v>
      </c>
      <c r="B46" s="8" t="s">
        <v>72</v>
      </c>
      <c r="C46" s="9">
        <v>50000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 t="shared" si="5"/>
        <v>0</v>
      </c>
      <c r="R46" s="10"/>
    </row>
    <row r="47" spans="1:18" ht="37.5" customHeight="1">
      <c r="A47" s="7" t="s">
        <v>73</v>
      </c>
      <c r="B47" s="8" t="s">
        <v>74</v>
      </c>
      <c r="C47" s="9">
        <v>250000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/>
      <c r="M47" s="10">
        <v>0</v>
      </c>
      <c r="N47" s="10">
        <v>0</v>
      </c>
      <c r="O47" s="10">
        <v>0</v>
      </c>
      <c r="P47" s="10">
        <v>0</v>
      </c>
      <c r="Q47" s="10">
        <f t="shared" si="5"/>
        <v>0</v>
      </c>
      <c r="R47" s="10"/>
    </row>
    <row r="48" spans="1:18" s="16" customFormat="1" ht="37.5" customHeight="1">
      <c r="A48" s="18">
        <v>2.2999999999999998</v>
      </c>
      <c r="B48" s="45" t="s">
        <v>113</v>
      </c>
      <c r="C48" s="6">
        <f t="shared" ref="C48:Q48" si="6">SUM(C49:C67)</f>
        <v>3285000</v>
      </c>
      <c r="D48" s="6">
        <f t="shared" si="6"/>
        <v>2330000</v>
      </c>
      <c r="E48" s="6">
        <f t="shared" si="6"/>
        <v>0</v>
      </c>
      <c r="F48" s="6">
        <f t="shared" si="6"/>
        <v>0</v>
      </c>
      <c r="G48" s="6">
        <f t="shared" si="6"/>
        <v>661572.67000000004</v>
      </c>
      <c r="H48" s="6">
        <f t="shared" si="6"/>
        <v>0</v>
      </c>
      <c r="I48" s="6">
        <f t="shared" si="6"/>
        <v>127841.60000000001</v>
      </c>
      <c r="J48" s="6">
        <f t="shared" si="6"/>
        <v>959600.18</v>
      </c>
      <c r="K48" s="6">
        <f t="shared" si="6"/>
        <v>0</v>
      </c>
      <c r="L48" s="6">
        <f t="shared" si="6"/>
        <v>1163537.04</v>
      </c>
      <c r="M48" s="6">
        <f t="shared" si="6"/>
        <v>722474.46</v>
      </c>
      <c r="N48" s="6">
        <f t="shared" si="6"/>
        <v>0</v>
      </c>
      <c r="O48" s="6">
        <f t="shared" si="6"/>
        <v>0</v>
      </c>
      <c r="P48" s="6">
        <f t="shared" si="6"/>
        <v>0</v>
      </c>
      <c r="Q48" s="6">
        <f t="shared" si="6"/>
        <v>3635025.95</v>
      </c>
    </row>
    <row r="49" spans="1:17" ht="37.5" customHeight="1">
      <c r="A49" s="7" t="s">
        <v>75</v>
      </c>
      <c r="B49" s="8" t="s">
        <v>76</v>
      </c>
      <c r="C49" s="9">
        <v>200000</v>
      </c>
      <c r="D49" s="10">
        <v>300000</v>
      </c>
      <c r="E49" s="10">
        <v>0</v>
      </c>
      <c r="F49" s="10">
        <v>0</v>
      </c>
      <c r="G49" s="10">
        <v>41135.019999999997</v>
      </c>
      <c r="H49" s="10">
        <v>0</v>
      </c>
      <c r="I49" s="10">
        <v>127841.60000000001</v>
      </c>
      <c r="J49" s="10">
        <v>0</v>
      </c>
      <c r="K49" s="10">
        <v>0</v>
      </c>
      <c r="L49" s="10">
        <v>0</v>
      </c>
      <c r="M49" s="10">
        <v>129514.94</v>
      </c>
      <c r="N49" s="10">
        <v>0</v>
      </c>
      <c r="O49" s="10">
        <v>0</v>
      </c>
      <c r="P49" s="10">
        <v>0</v>
      </c>
      <c r="Q49" s="10">
        <f>SUM(E49:P49)</f>
        <v>298491.56</v>
      </c>
    </row>
    <row r="50" spans="1:17" ht="37.5" customHeight="1">
      <c r="A50" s="7" t="s">
        <v>77</v>
      </c>
      <c r="B50" s="8" t="s">
        <v>78</v>
      </c>
      <c r="C50" s="9">
        <v>55000</v>
      </c>
      <c r="D50" s="10">
        <v>1350000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1048607</v>
      </c>
      <c r="M50" s="10">
        <v>0</v>
      </c>
      <c r="N50" s="10">
        <v>0</v>
      </c>
      <c r="O50" s="10">
        <v>0</v>
      </c>
      <c r="P50" s="10">
        <v>0</v>
      </c>
      <c r="Q50" s="10">
        <f t="shared" ref="Q50:Q67" si="7">SUM(E50:P50)</f>
        <v>1048607</v>
      </c>
    </row>
    <row r="51" spans="1:17" ht="37.5" customHeight="1">
      <c r="A51" s="7" t="s">
        <v>227</v>
      </c>
      <c r="B51" s="8" t="s">
        <v>226</v>
      </c>
      <c r="C51" s="9"/>
      <c r="D51" s="10">
        <v>450000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352820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 t="shared" ref="Q51" si="8">SUM(E51:P51)</f>
        <v>352820</v>
      </c>
    </row>
    <row r="52" spans="1:17" ht="37.5" customHeight="1">
      <c r="A52" s="7" t="s">
        <v>79</v>
      </c>
      <c r="B52" s="8" t="s">
        <v>80</v>
      </c>
      <c r="C52" s="9">
        <v>25000</v>
      </c>
      <c r="D52" s="10"/>
      <c r="E52" s="10">
        <v>0</v>
      </c>
      <c r="F52" s="10">
        <v>0</v>
      </c>
      <c r="G52" s="10">
        <v>20616.25</v>
      </c>
      <c r="H52" s="10">
        <v>0</v>
      </c>
      <c r="I52" s="10">
        <v>0</v>
      </c>
      <c r="J52" s="10">
        <v>0</v>
      </c>
      <c r="K52" s="10">
        <v>0</v>
      </c>
      <c r="L52" s="10">
        <v>21200.01</v>
      </c>
      <c r="M52" s="10">
        <v>0</v>
      </c>
      <c r="N52" s="10">
        <v>0</v>
      </c>
      <c r="O52" s="10">
        <v>0</v>
      </c>
      <c r="P52" s="10">
        <v>0</v>
      </c>
      <c r="Q52" s="10">
        <f t="shared" ref="Q52" si="9">SUM(E52:P52)</f>
        <v>41816.259999999995</v>
      </c>
    </row>
    <row r="53" spans="1:17" ht="37.5" customHeight="1">
      <c r="A53" s="7" t="s">
        <v>81</v>
      </c>
      <c r="B53" s="8" t="s">
        <v>82</v>
      </c>
      <c r="C53" s="9">
        <v>75000</v>
      </c>
      <c r="D53" s="10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 t="shared" si="7"/>
        <v>0</v>
      </c>
    </row>
    <row r="54" spans="1:17" ht="37.5" customHeight="1">
      <c r="A54" s="7" t="s">
        <v>83</v>
      </c>
      <c r="B54" s="8" t="s">
        <v>84</v>
      </c>
      <c r="C54" s="9">
        <v>10000</v>
      </c>
      <c r="D54" s="10">
        <v>50000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26869.759999999998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7"/>
        <v>26869.759999999998</v>
      </c>
    </row>
    <row r="55" spans="1:17" ht="37.5" customHeight="1">
      <c r="A55" s="7" t="s">
        <v>85</v>
      </c>
      <c r="B55" s="8" t="s">
        <v>86</v>
      </c>
      <c r="C55" s="9">
        <v>100000</v>
      </c>
      <c r="D55" s="10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5565</v>
      </c>
      <c r="M55" s="10">
        <v>0</v>
      </c>
      <c r="N55" s="10">
        <v>0</v>
      </c>
      <c r="O55" s="10">
        <v>0</v>
      </c>
      <c r="P55" s="10">
        <v>0</v>
      </c>
      <c r="Q55" s="10">
        <f t="shared" si="7"/>
        <v>5565</v>
      </c>
    </row>
    <row r="56" spans="1:17" ht="37.5" customHeight="1">
      <c r="A56" s="7" t="s">
        <v>183</v>
      </c>
      <c r="B56" s="8" t="s">
        <v>215</v>
      </c>
      <c r="C56" s="9">
        <v>50000</v>
      </c>
      <c r="D56" s="10">
        <v>0</v>
      </c>
      <c r="E56" s="10">
        <v>0</v>
      </c>
      <c r="F56" s="10">
        <v>0</v>
      </c>
      <c r="G56" s="10">
        <v>13500.09</v>
      </c>
      <c r="H56" s="10">
        <v>0</v>
      </c>
      <c r="I56" s="10">
        <v>0</v>
      </c>
      <c r="J56" s="10">
        <v>0</v>
      </c>
      <c r="K56" s="10">
        <v>0</v>
      </c>
      <c r="L56" s="10">
        <v>4299.99</v>
      </c>
      <c r="M56" s="10">
        <v>0</v>
      </c>
      <c r="N56" s="10">
        <v>0</v>
      </c>
      <c r="O56" s="10">
        <v>0</v>
      </c>
      <c r="P56" s="10">
        <v>0</v>
      </c>
      <c r="Q56" s="10">
        <f t="shared" si="7"/>
        <v>17800.080000000002</v>
      </c>
    </row>
    <row r="57" spans="1:17" ht="37.5" customHeight="1">
      <c r="A57" s="7" t="s">
        <v>87</v>
      </c>
      <c r="B57" s="8" t="s">
        <v>88</v>
      </c>
      <c r="C57" s="9">
        <v>2000000</v>
      </c>
      <c r="D57" s="10">
        <v>0</v>
      </c>
      <c r="E57" s="10">
        <v>0</v>
      </c>
      <c r="F57" s="10">
        <v>0</v>
      </c>
      <c r="G57" s="10">
        <v>500000</v>
      </c>
      <c r="H57" s="10">
        <v>0</v>
      </c>
      <c r="I57" s="10">
        <v>0</v>
      </c>
      <c r="J57" s="10">
        <v>500000</v>
      </c>
      <c r="K57" s="10">
        <v>0</v>
      </c>
      <c r="L57" s="10">
        <v>0</v>
      </c>
      <c r="M57" s="10">
        <v>500000</v>
      </c>
      <c r="N57" s="10">
        <v>0</v>
      </c>
      <c r="O57" s="10">
        <v>0</v>
      </c>
      <c r="P57" s="10">
        <v>0</v>
      </c>
      <c r="Q57" s="10">
        <f t="shared" si="7"/>
        <v>1500000</v>
      </c>
    </row>
    <row r="58" spans="1:17" ht="37.5" customHeight="1">
      <c r="A58" s="7" t="s">
        <v>89</v>
      </c>
      <c r="B58" s="8" t="s">
        <v>90</v>
      </c>
      <c r="C58" s="9">
        <v>190000</v>
      </c>
      <c r="D58" s="10">
        <v>0</v>
      </c>
      <c r="E58" s="10">
        <v>0</v>
      </c>
      <c r="F58" s="10">
        <v>0</v>
      </c>
      <c r="G58" s="10">
        <v>50626.77</v>
      </c>
      <c r="H58" s="10">
        <v>0</v>
      </c>
      <c r="I58" s="10">
        <v>0</v>
      </c>
      <c r="J58" s="10"/>
      <c r="K58" s="10">
        <v>0</v>
      </c>
      <c r="L58" s="10">
        <v>48239.82</v>
      </c>
      <c r="M58" s="10">
        <v>0</v>
      </c>
      <c r="N58" s="10">
        <v>0</v>
      </c>
      <c r="O58" s="10">
        <v>0</v>
      </c>
      <c r="P58" s="10">
        <v>0</v>
      </c>
      <c r="Q58" s="10">
        <f t="shared" si="7"/>
        <v>98866.59</v>
      </c>
    </row>
    <row r="59" spans="1:17" ht="37.5" customHeight="1">
      <c r="A59" s="7" t="s">
        <v>91</v>
      </c>
      <c r="B59" s="8" t="s">
        <v>92</v>
      </c>
      <c r="C59" s="9">
        <v>50000</v>
      </c>
      <c r="D59" s="10">
        <v>100000</v>
      </c>
      <c r="E59" s="10">
        <v>0</v>
      </c>
      <c r="F59" s="10">
        <v>0</v>
      </c>
      <c r="G59" s="10">
        <v>22883.74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86371.76</v>
      </c>
      <c r="N59" s="10">
        <v>0</v>
      </c>
      <c r="O59" s="10">
        <v>0</v>
      </c>
      <c r="P59" s="10">
        <v>0</v>
      </c>
      <c r="Q59" s="10">
        <f t="shared" si="7"/>
        <v>109255.5</v>
      </c>
    </row>
    <row r="60" spans="1:17" ht="37.5" customHeight="1">
      <c r="A60" s="7" t="s">
        <v>93</v>
      </c>
      <c r="B60" s="8" t="s">
        <v>94</v>
      </c>
      <c r="C60" s="9">
        <v>50000</v>
      </c>
      <c r="D60" s="10">
        <v>0</v>
      </c>
      <c r="E60" s="10">
        <v>0</v>
      </c>
      <c r="F60" s="10">
        <v>0</v>
      </c>
      <c r="G60" s="10">
        <v>12810.8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7"/>
        <v>12810.8</v>
      </c>
    </row>
    <row r="61" spans="1:17" ht="37.5" customHeight="1">
      <c r="A61" s="7" t="s">
        <v>184</v>
      </c>
      <c r="B61" s="8" t="s">
        <v>216</v>
      </c>
      <c r="C61" s="9">
        <v>10000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7823.04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7"/>
        <v>7823.04</v>
      </c>
    </row>
    <row r="62" spans="1:17" ht="37.5" customHeight="1">
      <c r="A62" s="7" t="s">
        <v>95</v>
      </c>
      <c r="B62" s="8" t="s">
        <v>96</v>
      </c>
      <c r="C62" s="9">
        <v>35000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35625.22</v>
      </c>
      <c r="M62" s="10">
        <v>0</v>
      </c>
      <c r="N62" s="10">
        <v>0</v>
      </c>
      <c r="O62" s="10">
        <v>0</v>
      </c>
      <c r="P62" s="10">
        <v>0</v>
      </c>
      <c r="Q62" s="10">
        <f t="shared" si="7"/>
        <v>35625.22</v>
      </c>
    </row>
    <row r="63" spans="1:17" ht="37.5" customHeight="1">
      <c r="A63" s="13" t="s">
        <v>97</v>
      </c>
      <c r="B63" s="14" t="s">
        <v>98</v>
      </c>
      <c r="C63" s="10">
        <v>25000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f t="shared" si="7"/>
        <v>0</v>
      </c>
    </row>
    <row r="64" spans="1:17" ht="37.5" customHeight="1">
      <c r="A64" s="13" t="s">
        <v>222</v>
      </c>
      <c r="B64" s="14" t="s">
        <v>224</v>
      </c>
      <c r="C64" s="10"/>
      <c r="D64" s="10">
        <v>30000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>
        <f t="shared" si="7"/>
        <v>0</v>
      </c>
    </row>
    <row r="65" spans="1:17" ht="37.5" customHeight="1">
      <c r="A65" s="13" t="s">
        <v>223</v>
      </c>
      <c r="B65" s="14" t="s">
        <v>225</v>
      </c>
      <c r="C65" s="10"/>
      <c r="D65" s="10">
        <v>50000</v>
      </c>
      <c r="E65" s="10"/>
      <c r="F65" s="10"/>
      <c r="G65" s="10"/>
      <c r="H65" s="10"/>
      <c r="I65" s="10"/>
      <c r="J65" s="10">
        <v>72087.38</v>
      </c>
      <c r="K65" s="10"/>
      <c r="L65" s="10"/>
      <c r="M65" s="10">
        <v>6587.76</v>
      </c>
      <c r="N65" s="10"/>
      <c r="O65" s="10"/>
      <c r="P65" s="10"/>
      <c r="Q65" s="10">
        <f t="shared" si="7"/>
        <v>78675.14</v>
      </c>
    </row>
    <row r="66" spans="1:17" ht="37.5" customHeight="1">
      <c r="A66" s="13" t="s">
        <v>99</v>
      </c>
      <c r="B66" s="19" t="s">
        <v>100</v>
      </c>
      <c r="C66" s="10">
        <v>10000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f>SUM(E66:P66)</f>
        <v>0</v>
      </c>
    </row>
    <row r="67" spans="1:17" ht="37.5" customHeight="1">
      <c r="A67" s="13" t="s">
        <v>185</v>
      </c>
      <c r="B67" s="14" t="s">
        <v>217</v>
      </c>
      <c r="C67" s="10">
        <v>400000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f t="shared" si="7"/>
        <v>0</v>
      </c>
    </row>
    <row r="68" spans="1:17" ht="37.5" customHeight="1">
      <c r="A68" s="18" t="s">
        <v>116</v>
      </c>
      <c r="B68" s="46" t="s">
        <v>115</v>
      </c>
      <c r="C68" s="6">
        <f>SUM(C69:C76)</f>
        <v>0</v>
      </c>
      <c r="D68" s="6">
        <f t="shared" ref="D68:Q68" si="10">SUM(D69:D76)</f>
        <v>0</v>
      </c>
      <c r="E68" s="6">
        <f t="shared" si="10"/>
        <v>0</v>
      </c>
      <c r="F68" s="6">
        <f t="shared" si="10"/>
        <v>0</v>
      </c>
      <c r="G68" s="6">
        <f t="shared" si="10"/>
        <v>0</v>
      </c>
      <c r="H68" s="6">
        <f t="shared" si="10"/>
        <v>0</v>
      </c>
      <c r="I68" s="6">
        <f t="shared" si="10"/>
        <v>0</v>
      </c>
      <c r="J68" s="6">
        <f t="shared" si="10"/>
        <v>0</v>
      </c>
      <c r="K68" s="6">
        <f t="shared" si="10"/>
        <v>0</v>
      </c>
      <c r="L68" s="6">
        <f t="shared" si="10"/>
        <v>0</v>
      </c>
      <c r="M68" s="6">
        <f t="shared" si="10"/>
        <v>0</v>
      </c>
      <c r="N68" s="6">
        <f t="shared" si="10"/>
        <v>0</v>
      </c>
      <c r="O68" s="6">
        <f t="shared" si="10"/>
        <v>0</v>
      </c>
      <c r="P68" s="6">
        <f t="shared" si="10"/>
        <v>0</v>
      </c>
      <c r="Q68" s="6">
        <f t="shared" si="10"/>
        <v>0</v>
      </c>
    </row>
    <row r="69" spans="1:17" ht="37.5" customHeight="1">
      <c r="A69" s="13" t="s">
        <v>118</v>
      </c>
      <c r="B69" s="44" t="s">
        <v>132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f t="shared" ref="Q69:Q76" si="11">SUM(D69:P69)</f>
        <v>0</v>
      </c>
    </row>
    <row r="70" spans="1:17" ht="37.5" customHeight="1">
      <c r="A70" s="13" t="s">
        <v>186</v>
      </c>
      <c r="B70" s="44" t="s">
        <v>117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f t="shared" si="11"/>
        <v>0</v>
      </c>
    </row>
    <row r="71" spans="1:17" ht="37.5" customHeight="1">
      <c r="A71" s="13" t="s">
        <v>119</v>
      </c>
      <c r="B71" s="44" t="s">
        <v>133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si="11"/>
        <v>0</v>
      </c>
    </row>
    <row r="72" spans="1:17" ht="37.5" customHeight="1">
      <c r="A72" s="13" t="s">
        <v>120</v>
      </c>
      <c r="B72" s="44" t="s">
        <v>134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f t="shared" si="11"/>
        <v>0</v>
      </c>
    </row>
    <row r="73" spans="1:17" ht="37.5" customHeight="1">
      <c r="A73" s="13" t="s">
        <v>121</v>
      </c>
      <c r="B73" s="44" t="s">
        <v>135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f t="shared" si="11"/>
        <v>0</v>
      </c>
    </row>
    <row r="74" spans="1:17" ht="37.5" customHeight="1">
      <c r="A74" s="13" t="s">
        <v>122</v>
      </c>
      <c r="B74" s="44" t="s">
        <v>136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si="11"/>
        <v>0</v>
      </c>
    </row>
    <row r="75" spans="1:17" ht="37.5" customHeight="1">
      <c r="A75" s="13" t="s">
        <v>123</v>
      </c>
      <c r="B75" s="44" t="s">
        <v>137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11"/>
        <v>0</v>
      </c>
    </row>
    <row r="76" spans="1:17" ht="37.5" customHeight="1">
      <c r="A76" s="13" t="s">
        <v>124</v>
      </c>
      <c r="B76" s="44" t="s">
        <v>138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f t="shared" si="11"/>
        <v>0</v>
      </c>
    </row>
    <row r="77" spans="1:17" ht="37.5" customHeight="1">
      <c r="A77" s="18" t="s">
        <v>125</v>
      </c>
      <c r="B77" s="46" t="s">
        <v>7</v>
      </c>
      <c r="C77" s="6">
        <f t="shared" ref="C77:Q77" si="12">SUM(C78:C83)</f>
        <v>0</v>
      </c>
      <c r="D77" s="6">
        <f t="shared" si="12"/>
        <v>0</v>
      </c>
      <c r="E77" s="6">
        <f t="shared" si="12"/>
        <v>0</v>
      </c>
      <c r="F77" s="6">
        <f t="shared" si="12"/>
        <v>0</v>
      </c>
      <c r="G77" s="6">
        <f t="shared" si="12"/>
        <v>0</v>
      </c>
      <c r="H77" s="6">
        <f t="shared" si="12"/>
        <v>0</v>
      </c>
      <c r="I77" s="6">
        <f t="shared" si="12"/>
        <v>0</v>
      </c>
      <c r="J77" s="6">
        <f t="shared" si="12"/>
        <v>0</v>
      </c>
      <c r="K77" s="6">
        <f t="shared" si="12"/>
        <v>0</v>
      </c>
      <c r="L77" s="6">
        <f t="shared" si="12"/>
        <v>0</v>
      </c>
      <c r="M77" s="6">
        <f t="shared" si="12"/>
        <v>0</v>
      </c>
      <c r="N77" s="6">
        <f t="shared" si="12"/>
        <v>0</v>
      </c>
      <c r="O77" s="6">
        <f t="shared" si="12"/>
        <v>0</v>
      </c>
      <c r="P77" s="6">
        <f t="shared" si="12"/>
        <v>0</v>
      </c>
      <c r="Q77" s="6">
        <f t="shared" si="12"/>
        <v>0</v>
      </c>
    </row>
    <row r="78" spans="1:17" ht="37.5" customHeight="1">
      <c r="A78" s="13" t="s">
        <v>126</v>
      </c>
      <c r="B78" s="44" t="s">
        <v>139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f t="shared" ref="Q78:Q81" si="13">SUM(D78:P78)</f>
        <v>0</v>
      </c>
    </row>
    <row r="79" spans="1:17" ht="37.5" customHeight="1">
      <c r="A79" s="13" t="s">
        <v>127</v>
      </c>
      <c r="B79" s="44" t="s">
        <v>140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f t="shared" si="13"/>
        <v>0</v>
      </c>
    </row>
    <row r="80" spans="1:17" ht="37.5" customHeight="1">
      <c r="A80" s="13" t="s">
        <v>128</v>
      </c>
      <c r="B80" s="44" t="s">
        <v>141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f t="shared" si="13"/>
        <v>0</v>
      </c>
    </row>
    <row r="81" spans="1:17" ht="37.5" customHeight="1">
      <c r="A81" s="13" t="s">
        <v>129</v>
      </c>
      <c r="B81" s="44" t="s">
        <v>142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 t="shared" si="13"/>
        <v>0</v>
      </c>
    </row>
    <row r="82" spans="1:17" ht="37.5" customHeight="1">
      <c r="A82" s="13" t="s">
        <v>130</v>
      </c>
      <c r="B82" s="44" t="s">
        <v>143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ref="Q82:Q83" si="14">SUM(D82:P82)</f>
        <v>0</v>
      </c>
    </row>
    <row r="83" spans="1:17" ht="37.5" customHeight="1">
      <c r="A83" s="13" t="s">
        <v>131</v>
      </c>
      <c r="B83" s="44" t="s">
        <v>144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f t="shared" si="14"/>
        <v>0</v>
      </c>
    </row>
    <row r="84" spans="1:17" ht="37.5" customHeight="1">
      <c r="A84" s="18" t="s">
        <v>114</v>
      </c>
      <c r="B84" s="50" t="s">
        <v>145</v>
      </c>
      <c r="C84" s="6">
        <f>SUM(C85:C88)</f>
        <v>200000</v>
      </c>
      <c r="D84" s="6">
        <f>SUM(D85:D88)</f>
        <v>539828.78</v>
      </c>
      <c r="E84" s="6">
        <f t="shared" ref="E84:P84" si="15">SUM(E85:E88)</f>
        <v>0</v>
      </c>
      <c r="F84" s="6">
        <f t="shared" si="15"/>
        <v>40694.660000000003</v>
      </c>
      <c r="G84" s="6">
        <f t="shared" si="15"/>
        <v>15953.99</v>
      </c>
      <c r="H84" s="6">
        <f t="shared" si="15"/>
        <v>48726</v>
      </c>
      <c r="I84" s="6">
        <f t="shared" si="15"/>
        <v>31742</v>
      </c>
      <c r="J84" s="6">
        <f t="shared" si="15"/>
        <v>187400.03</v>
      </c>
      <c r="K84" s="6">
        <f t="shared" si="15"/>
        <v>19947</v>
      </c>
      <c r="L84" s="6">
        <f t="shared" si="15"/>
        <v>0</v>
      </c>
      <c r="M84" s="6">
        <f t="shared" si="15"/>
        <v>0</v>
      </c>
      <c r="N84" s="6">
        <f t="shared" si="15"/>
        <v>0</v>
      </c>
      <c r="O84" s="6">
        <f t="shared" si="15"/>
        <v>0</v>
      </c>
      <c r="P84" s="6">
        <f t="shared" si="15"/>
        <v>0</v>
      </c>
      <c r="Q84" s="6">
        <f>SUM(Q85:Q88)</f>
        <v>344463.68</v>
      </c>
    </row>
    <row r="85" spans="1:17" ht="37.5" customHeight="1">
      <c r="A85" s="13" t="s">
        <v>101</v>
      </c>
      <c r="B85" s="14" t="s">
        <v>102</v>
      </c>
      <c r="C85" s="10">
        <v>50000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f>SUM(E85:P85)</f>
        <v>0</v>
      </c>
    </row>
    <row r="86" spans="1:17" ht="37.5" customHeight="1">
      <c r="A86" s="13" t="s">
        <v>103</v>
      </c>
      <c r="B86" s="14" t="s">
        <v>104</v>
      </c>
      <c r="C86" s="10">
        <v>50000</v>
      </c>
      <c r="D86" s="10">
        <v>239828.78</v>
      </c>
      <c r="E86" s="10">
        <v>0</v>
      </c>
      <c r="F86" s="10">
        <v>40694.660000000003</v>
      </c>
      <c r="G86" s="10">
        <v>0</v>
      </c>
      <c r="H86" s="10">
        <v>0</v>
      </c>
      <c r="I86" s="10">
        <v>0</v>
      </c>
      <c r="J86" s="10">
        <v>187400.03</v>
      </c>
      <c r="K86" s="10">
        <v>19947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f t="shared" ref="Q86:Q88" si="16">SUM(E86:P86)</f>
        <v>248041.69</v>
      </c>
    </row>
    <row r="87" spans="1:17" ht="37.5" customHeight="1">
      <c r="A87" s="13" t="s">
        <v>105</v>
      </c>
      <c r="B87" s="14" t="s">
        <v>106</v>
      </c>
      <c r="C87" s="10">
        <v>50000</v>
      </c>
      <c r="D87" s="10">
        <v>100000</v>
      </c>
      <c r="E87" s="10">
        <v>0</v>
      </c>
      <c r="F87" s="10">
        <v>0</v>
      </c>
      <c r="G87" s="10">
        <v>15953.99</v>
      </c>
      <c r="H87" s="10">
        <v>0</v>
      </c>
      <c r="I87" s="10">
        <v>31742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 t="shared" si="16"/>
        <v>47695.99</v>
      </c>
    </row>
    <row r="88" spans="1:17" ht="37.5" customHeight="1">
      <c r="A88" s="13" t="s">
        <v>107</v>
      </c>
      <c r="B88" s="14" t="s">
        <v>108</v>
      </c>
      <c r="C88" s="10">
        <v>50000</v>
      </c>
      <c r="D88" s="10">
        <v>200000</v>
      </c>
      <c r="E88" s="10">
        <v>0</v>
      </c>
      <c r="F88" s="10">
        <v>0</v>
      </c>
      <c r="G88" s="10">
        <v>0</v>
      </c>
      <c r="H88" s="10">
        <v>48726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f t="shared" si="16"/>
        <v>48726</v>
      </c>
    </row>
    <row r="89" spans="1:17" ht="37.5" customHeight="1">
      <c r="A89" s="20">
        <v>2.7</v>
      </c>
      <c r="B89" s="46" t="s">
        <v>155</v>
      </c>
      <c r="C89" s="6">
        <f>SUM(C90:C93)</f>
        <v>0</v>
      </c>
      <c r="D89" s="6">
        <f t="shared" ref="D89:Q89" si="17">SUM(D90:D93)</f>
        <v>0</v>
      </c>
      <c r="E89" s="6">
        <f t="shared" si="17"/>
        <v>0</v>
      </c>
      <c r="F89" s="6">
        <f t="shared" si="17"/>
        <v>0</v>
      </c>
      <c r="G89" s="6">
        <f t="shared" si="17"/>
        <v>0</v>
      </c>
      <c r="H89" s="6">
        <f t="shared" si="17"/>
        <v>0</v>
      </c>
      <c r="I89" s="6">
        <f t="shared" si="17"/>
        <v>0</v>
      </c>
      <c r="J89" s="6">
        <f t="shared" si="17"/>
        <v>0</v>
      </c>
      <c r="K89" s="6">
        <f t="shared" si="17"/>
        <v>0</v>
      </c>
      <c r="L89" s="6">
        <f t="shared" si="17"/>
        <v>0</v>
      </c>
      <c r="M89" s="6">
        <f t="shared" si="17"/>
        <v>0</v>
      </c>
      <c r="N89" s="6">
        <f t="shared" si="17"/>
        <v>0</v>
      </c>
      <c r="O89" s="6">
        <f t="shared" si="17"/>
        <v>0</v>
      </c>
      <c r="P89" s="6">
        <f t="shared" si="17"/>
        <v>0</v>
      </c>
      <c r="Q89" s="6">
        <f t="shared" si="17"/>
        <v>0</v>
      </c>
    </row>
    <row r="90" spans="1:17" ht="37.5" customHeight="1">
      <c r="A90" s="13" t="s">
        <v>154</v>
      </c>
      <c r="B90" s="44" t="s">
        <v>156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f>SUM(D90:P90)</f>
        <v>0</v>
      </c>
    </row>
    <row r="91" spans="1:17" ht="37.5" customHeight="1">
      <c r="A91" s="13" t="s">
        <v>146</v>
      </c>
      <c r="B91" s="44" t="s">
        <v>157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f>SUM(D91:P91)</f>
        <v>0</v>
      </c>
    </row>
    <row r="92" spans="1:17" ht="37.5" customHeight="1">
      <c r="A92" s="13" t="s">
        <v>147</v>
      </c>
      <c r="B92" s="44" t="s">
        <v>158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f>SUM(D92:P92)</f>
        <v>0</v>
      </c>
    </row>
    <row r="93" spans="1:17" ht="37.5" customHeight="1">
      <c r="A93" s="13" t="s">
        <v>148</v>
      </c>
      <c r="B93" s="44" t="s">
        <v>159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f>SUM(D93:P93)</f>
        <v>0</v>
      </c>
    </row>
    <row r="94" spans="1:17" ht="37.5" customHeight="1">
      <c r="A94" s="20">
        <v>2.8</v>
      </c>
      <c r="B94" s="46" t="s">
        <v>160</v>
      </c>
      <c r="C94" s="6">
        <f>SUM(C95:C96)</f>
        <v>0</v>
      </c>
      <c r="D94" s="6">
        <f t="shared" ref="D94:Q94" si="18">SUM(D95:D96)</f>
        <v>0</v>
      </c>
      <c r="E94" s="6">
        <f t="shared" si="18"/>
        <v>0</v>
      </c>
      <c r="F94" s="6">
        <f t="shared" si="18"/>
        <v>0</v>
      </c>
      <c r="G94" s="6">
        <f t="shared" si="18"/>
        <v>0</v>
      </c>
      <c r="H94" s="6">
        <f t="shared" si="18"/>
        <v>0</v>
      </c>
      <c r="I94" s="6">
        <f t="shared" si="18"/>
        <v>0</v>
      </c>
      <c r="J94" s="6">
        <f t="shared" si="18"/>
        <v>0</v>
      </c>
      <c r="K94" s="6">
        <f t="shared" si="18"/>
        <v>0</v>
      </c>
      <c r="L94" s="6">
        <f t="shared" si="18"/>
        <v>0</v>
      </c>
      <c r="M94" s="6">
        <f t="shared" si="18"/>
        <v>0</v>
      </c>
      <c r="N94" s="6">
        <f t="shared" si="18"/>
        <v>0</v>
      </c>
      <c r="O94" s="6">
        <f t="shared" si="18"/>
        <v>0</v>
      </c>
      <c r="P94" s="6">
        <f t="shared" si="18"/>
        <v>0</v>
      </c>
      <c r="Q94" s="6">
        <f t="shared" si="18"/>
        <v>0</v>
      </c>
    </row>
    <row r="95" spans="1:17" ht="37.5" customHeight="1">
      <c r="A95" s="13" t="s">
        <v>149</v>
      </c>
      <c r="B95" s="44" t="s">
        <v>161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>
        <f>SUM(D95:P95)</f>
        <v>0</v>
      </c>
    </row>
    <row r="96" spans="1:17" ht="37.5" customHeight="1">
      <c r="A96" s="13" t="s">
        <v>150</v>
      </c>
      <c r="B96" s="44" t="s">
        <v>162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>
        <f>SUM(D96:P96)</f>
        <v>0</v>
      </c>
    </row>
    <row r="97" spans="1:17" ht="37.5" customHeight="1">
      <c r="A97" s="20">
        <v>2.9</v>
      </c>
      <c r="B97" s="46" t="s">
        <v>163</v>
      </c>
      <c r="C97" s="6">
        <f>SUM(C98:C100)</f>
        <v>0</v>
      </c>
      <c r="D97" s="6">
        <f t="shared" ref="D97:Q97" si="19">SUM(D98:D100)</f>
        <v>0</v>
      </c>
      <c r="E97" s="6">
        <f t="shared" si="19"/>
        <v>0</v>
      </c>
      <c r="F97" s="6">
        <f t="shared" si="19"/>
        <v>0</v>
      </c>
      <c r="G97" s="6">
        <f t="shared" si="19"/>
        <v>0</v>
      </c>
      <c r="H97" s="6">
        <f t="shared" si="19"/>
        <v>0</v>
      </c>
      <c r="I97" s="6">
        <f t="shared" si="19"/>
        <v>0</v>
      </c>
      <c r="J97" s="6">
        <f t="shared" si="19"/>
        <v>0</v>
      </c>
      <c r="K97" s="6">
        <f t="shared" si="19"/>
        <v>0</v>
      </c>
      <c r="L97" s="6">
        <f t="shared" si="19"/>
        <v>0</v>
      </c>
      <c r="M97" s="6">
        <f t="shared" si="19"/>
        <v>0</v>
      </c>
      <c r="N97" s="6">
        <f t="shared" si="19"/>
        <v>0</v>
      </c>
      <c r="O97" s="6">
        <f t="shared" si="19"/>
        <v>0</v>
      </c>
      <c r="P97" s="6">
        <f t="shared" si="19"/>
        <v>0</v>
      </c>
      <c r="Q97" s="6">
        <f t="shared" si="19"/>
        <v>0</v>
      </c>
    </row>
    <row r="98" spans="1:17" ht="37.5" customHeight="1">
      <c r="A98" s="13" t="s">
        <v>151</v>
      </c>
      <c r="B98" s="44" t="s">
        <v>168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>
        <f>SUM(D98:P98)</f>
        <v>0</v>
      </c>
    </row>
    <row r="99" spans="1:17" ht="37.5" customHeight="1">
      <c r="A99" s="13" t="s">
        <v>152</v>
      </c>
      <c r="B99" s="44" t="s">
        <v>169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>
        <f>SUM(D99:P99)</f>
        <v>0</v>
      </c>
    </row>
    <row r="100" spans="1:17" ht="37.5" customHeight="1">
      <c r="A100" s="13" t="s">
        <v>153</v>
      </c>
      <c r="B100" s="44" t="s">
        <v>170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>
        <f>SUM(D100:P100)</f>
        <v>0</v>
      </c>
    </row>
    <row r="101" spans="1:17" ht="37.5" customHeight="1">
      <c r="A101" s="21">
        <v>4</v>
      </c>
      <c r="B101" s="46" t="s">
        <v>8</v>
      </c>
      <c r="C101" s="6">
        <f>SUM(C102:C104)</f>
        <v>0</v>
      </c>
      <c r="D101" s="6">
        <f t="shared" ref="D101:Q101" si="20">SUM(D102:D104)</f>
        <v>0</v>
      </c>
      <c r="E101" s="6">
        <f t="shared" si="20"/>
        <v>0</v>
      </c>
      <c r="F101" s="6">
        <f t="shared" si="20"/>
        <v>0</v>
      </c>
      <c r="G101" s="6">
        <f t="shared" si="20"/>
        <v>0</v>
      </c>
      <c r="H101" s="6">
        <f t="shared" si="20"/>
        <v>0</v>
      </c>
      <c r="I101" s="6">
        <f t="shared" si="20"/>
        <v>0</v>
      </c>
      <c r="J101" s="6">
        <f t="shared" si="20"/>
        <v>0</v>
      </c>
      <c r="K101" s="6">
        <f t="shared" si="20"/>
        <v>0</v>
      </c>
      <c r="L101" s="6">
        <f t="shared" si="20"/>
        <v>0</v>
      </c>
      <c r="M101" s="6">
        <f t="shared" si="20"/>
        <v>0</v>
      </c>
      <c r="N101" s="6">
        <f t="shared" si="20"/>
        <v>0</v>
      </c>
      <c r="O101" s="6">
        <f t="shared" si="20"/>
        <v>0</v>
      </c>
      <c r="P101" s="6">
        <f t="shared" si="20"/>
        <v>0</v>
      </c>
      <c r="Q101" s="6">
        <f t="shared" si="20"/>
        <v>0</v>
      </c>
    </row>
    <row r="102" spans="1:17" ht="37.5" customHeight="1">
      <c r="A102" s="3">
        <v>4.0999999999999996</v>
      </c>
      <c r="B102" s="44" t="s">
        <v>171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>
        <f>SUM(D102:P102)</f>
        <v>0</v>
      </c>
    </row>
    <row r="103" spans="1:17" ht="37.5" customHeight="1">
      <c r="A103" s="13" t="s">
        <v>164</v>
      </c>
      <c r="B103" s="44" t="s">
        <v>172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>
        <f>SUM(D103:P103)</f>
        <v>0</v>
      </c>
    </row>
    <row r="104" spans="1:17" ht="37.5" customHeight="1">
      <c r="A104" s="13" t="s">
        <v>165</v>
      </c>
      <c r="B104" s="44" t="s">
        <v>173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>
        <f>SUM(D104:P104)</f>
        <v>0</v>
      </c>
    </row>
    <row r="105" spans="1:17" ht="37.5" customHeight="1">
      <c r="A105" s="20">
        <v>4.2</v>
      </c>
      <c r="B105" s="46" t="s">
        <v>9</v>
      </c>
      <c r="C105" s="6">
        <f>SUM(C106:C109)</f>
        <v>0</v>
      </c>
      <c r="D105" s="6">
        <f t="shared" ref="D105:Q105" si="21">SUM(D106:D109)</f>
        <v>0</v>
      </c>
      <c r="E105" s="6">
        <f t="shared" si="21"/>
        <v>0</v>
      </c>
      <c r="F105" s="6">
        <f t="shared" si="21"/>
        <v>0</v>
      </c>
      <c r="G105" s="6">
        <f t="shared" si="21"/>
        <v>0</v>
      </c>
      <c r="H105" s="6">
        <f t="shared" si="21"/>
        <v>0</v>
      </c>
      <c r="I105" s="6">
        <f t="shared" si="21"/>
        <v>0</v>
      </c>
      <c r="J105" s="6">
        <f t="shared" si="21"/>
        <v>0</v>
      </c>
      <c r="K105" s="6">
        <f t="shared" si="21"/>
        <v>0</v>
      </c>
      <c r="L105" s="6">
        <f t="shared" si="21"/>
        <v>0</v>
      </c>
      <c r="M105" s="6">
        <f t="shared" si="21"/>
        <v>0</v>
      </c>
      <c r="N105" s="6">
        <f t="shared" si="21"/>
        <v>0</v>
      </c>
      <c r="O105" s="6">
        <f t="shared" si="21"/>
        <v>0</v>
      </c>
      <c r="P105" s="6">
        <f t="shared" si="21"/>
        <v>0</v>
      </c>
      <c r="Q105" s="6">
        <f t="shared" si="21"/>
        <v>0</v>
      </c>
    </row>
    <row r="106" spans="1:17" ht="37.5" customHeight="1">
      <c r="A106" s="3" t="s">
        <v>166</v>
      </c>
      <c r="B106" s="44" t="s">
        <v>174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>
        <f>SUM(D106:P106)</f>
        <v>0</v>
      </c>
    </row>
    <row r="107" spans="1:17" ht="37.5" customHeight="1">
      <c r="A107" s="3" t="s">
        <v>167</v>
      </c>
      <c r="B107" s="44" t="s">
        <v>175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>
        <f>SUM(D107:P107)</f>
        <v>0</v>
      </c>
    </row>
    <row r="108" spans="1:17" ht="37.5" customHeight="1">
      <c r="A108" s="3">
        <v>4.3</v>
      </c>
      <c r="B108" s="44" t="s">
        <v>177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>
        <f>SUM(D108:P108)</f>
        <v>0</v>
      </c>
    </row>
    <row r="109" spans="1:17" ht="37.5" customHeight="1">
      <c r="A109" s="3" t="s">
        <v>176</v>
      </c>
      <c r="B109" s="44" t="s">
        <v>178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>
        <f>SUM(D109:P109)</f>
        <v>0</v>
      </c>
    </row>
    <row r="110" spans="1:17" ht="37.5" customHeight="1">
      <c r="A110" s="57" t="s">
        <v>10</v>
      </c>
      <c r="B110" s="57"/>
      <c r="C110" s="4">
        <f>+C101+C8</f>
        <v>50000000</v>
      </c>
      <c r="D110" s="4">
        <f>+D101+D8</f>
        <v>14024828.779999999</v>
      </c>
      <c r="E110" s="4">
        <f t="shared" ref="E110:Q110" si="22">+E9+E22+E48+E68+E77+E84+E89+E94+E97+E101+E105</f>
        <v>2511327.63</v>
      </c>
      <c r="F110" s="4">
        <f t="shared" si="22"/>
        <v>2448232.7399999998</v>
      </c>
      <c r="G110" s="4">
        <f t="shared" si="22"/>
        <v>3729548.3299999996</v>
      </c>
      <c r="H110" s="4">
        <f t="shared" si="22"/>
        <v>4591910</v>
      </c>
      <c r="I110" s="4">
        <f t="shared" si="22"/>
        <v>3038767.4000000004</v>
      </c>
      <c r="J110" s="4">
        <f t="shared" si="22"/>
        <v>3809649.08</v>
      </c>
      <c r="K110" s="4">
        <f t="shared" si="22"/>
        <v>2878622.8200000003</v>
      </c>
      <c r="L110" s="4">
        <f t="shared" si="22"/>
        <v>4376361.6099999994</v>
      </c>
      <c r="M110" s="4">
        <f t="shared" si="22"/>
        <v>3667267.5200000005</v>
      </c>
      <c r="N110" s="4">
        <f t="shared" si="22"/>
        <v>0</v>
      </c>
      <c r="O110" s="4">
        <f t="shared" si="22"/>
        <v>0</v>
      </c>
      <c r="P110" s="4">
        <f t="shared" si="22"/>
        <v>0</v>
      </c>
      <c r="Q110" s="4">
        <f t="shared" si="22"/>
        <v>31051687.129999999</v>
      </c>
    </row>
    <row r="111" spans="1:17" ht="21">
      <c r="B111" s="47" t="s">
        <v>202</v>
      </c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</row>
    <row r="112" spans="1:17" ht="21">
      <c r="B112" s="35" t="s">
        <v>203</v>
      </c>
      <c r="C112" s="23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</row>
    <row r="113" spans="1:16" ht="42">
      <c r="B113" s="35" t="s">
        <v>204</v>
      </c>
      <c r="C113" s="22"/>
      <c r="D113" s="22"/>
      <c r="E113" s="22"/>
      <c r="F113" s="22"/>
      <c r="G113" s="22"/>
      <c r="H113" s="24"/>
      <c r="I113" s="22"/>
      <c r="L113" s="24"/>
      <c r="M113" s="24"/>
      <c r="N113" s="24"/>
      <c r="O113" s="24"/>
      <c r="P113" s="24"/>
    </row>
    <row r="114" spans="1:16" ht="21">
      <c r="B114" s="35" t="s">
        <v>205</v>
      </c>
      <c r="C114" s="22"/>
      <c r="D114" s="24"/>
      <c r="E114" s="22"/>
      <c r="F114" s="22"/>
      <c r="G114" s="22"/>
      <c r="H114" s="22"/>
      <c r="I114" s="22"/>
      <c r="L114" s="22"/>
      <c r="M114" s="22"/>
      <c r="N114" s="22"/>
      <c r="O114" s="22"/>
      <c r="P114" s="22"/>
    </row>
    <row r="115" spans="1:16" ht="21">
      <c r="B115" s="35" t="s">
        <v>206</v>
      </c>
      <c r="C115" s="22"/>
      <c r="D115" s="22"/>
      <c r="E115" s="22"/>
      <c r="F115" s="22"/>
      <c r="G115" s="22"/>
      <c r="H115" s="22"/>
      <c r="I115" s="22"/>
      <c r="L115" s="22"/>
      <c r="M115" s="22"/>
      <c r="N115" s="22"/>
      <c r="O115" s="22"/>
      <c r="P115" s="22"/>
    </row>
    <row r="116" spans="1:16" ht="21">
      <c r="B116" s="35" t="s">
        <v>207</v>
      </c>
      <c r="C116" s="22"/>
      <c r="D116" s="22"/>
      <c r="E116" s="22"/>
      <c r="F116" s="22"/>
      <c r="G116" s="22"/>
      <c r="H116" s="22"/>
      <c r="I116" s="22"/>
      <c r="L116" s="22"/>
      <c r="M116" s="22"/>
      <c r="N116" s="22"/>
      <c r="O116" s="22"/>
      <c r="P116" s="22"/>
    </row>
    <row r="117" spans="1:16" ht="21">
      <c r="B117" s="35" t="s">
        <v>208</v>
      </c>
      <c r="C117" s="25"/>
      <c r="D117" s="22"/>
      <c r="E117" s="22"/>
      <c r="F117" s="22"/>
      <c r="G117" s="22"/>
      <c r="H117" s="22"/>
      <c r="I117" s="22"/>
      <c r="L117" s="22"/>
      <c r="M117" s="22"/>
      <c r="N117" s="22"/>
      <c r="O117" s="22"/>
      <c r="P117" s="22"/>
    </row>
    <row r="118" spans="1:16" ht="21">
      <c r="B118" s="35"/>
      <c r="C118" s="25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</row>
    <row r="119" spans="1:16" s="16" customFormat="1" ht="21">
      <c r="A119" s="3"/>
      <c r="B119" s="25" t="s">
        <v>11</v>
      </c>
      <c r="C119" s="25"/>
      <c r="D119" s="27"/>
      <c r="G119" s="54" t="s">
        <v>212</v>
      </c>
      <c r="H119" s="54"/>
      <c r="K119" s="29"/>
      <c r="L119" s="29"/>
      <c r="M119" s="29"/>
      <c r="N119" s="58" t="s">
        <v>12</v>
      </c>
      <c r="O119" s="58"/>
      <c r="P119" s="29"/>
    </row>
    <row r="120" spans="1:16" s="16" customFormat="1" ht="21">
      <c r="A120" s="3"/>
      <c r="B120" s="26"/>
      <c r="C120" s="25"/>
      <c r="D120" s="27"/>
      <c r="G120" s="28"/>
      <c r="H120" s="28"/>
      <c r="K120" s="29"/>
      <c r="L120" s="29"/>
      <c r="M120" s="29"/>
      <c r="N120" s="29"/>
      <c r="O120" s="29"/>
      <c r="P120" s="29"/>
    </row>
    <row r="121" spans="1:16" s="16" customFormat="1" ht="21">
      <c r="A121" s="3"/>
      <c r="B121" s="26"/>
      <c r="C121" s="25"/>
      <c r="D121" s="27"/>
      <c r="G121" s="28"/>
      <c r="H121" s="28"/>
      <c r="K121" s="29"/>
      <c r="L121" s="29"/>
      <c r="M121" s="29"/>
      <c r="N121" s="29"/>
      <c r="O121" s="29"/>
      <c r="P121" s="29"/>
    </row>
    <row r="122" spans="1:16" ht="21">
      <c r="B122" s="30"/>
      <c r="C122" s="22"/>
      <c r="D122" s="22"/>
      <c r="K122" s="22"/>
      <c r="L122" s="22"/>
      <c r="M122" s="22"/>
      <c r="O122" s="22"/>
      <c r="P122" s="22"/>
    </row>
    <row r="123" spans="1:16" ht="21">
      <c r="B123" s="30"/>
      <c r="C123" s="22"/>
      <c r="D123" s="22"/>
      <c r="K123" s="22"/>
      <c r="L123" s="22"/>
      <c r="M123" s="22"/>
      <c r="O123" s="22"/>
      <c r="P123" s="22"/>
    </row>
    <row r="124" spans="1:16" ht="21">
      <c r="B124" s="48" t="s">
        <v>209</v>
      </c>
      <c r="C124" s="22"/>
      <c r="D124" s="22"/>
      <c r="G124" s="55" t="s">
        <v>218</v>
      </c>
      <c r="H124" s="55"/>
      <c r="K124" s="31"/>
      <c r="L124" s="31"/>
      <c r="M124" s="31"/>
      <c r="N124" s="59" t="s">
        <v>210</v>
      </c>
      <c r="O124" s="59"/>
      <c r="P124" s="31"/>
    </row>
    <row r="125" spans="1:16" ht="66" customHeight="1">
      <c r="B125" s="32" t="s">
        <v>13</v>
      </c>
      <c r="C125" s="22"/>
      <c r="D125" s="22"/>
      <c r="G125" s="56" t="s">
        <v>213</v>
      </c>
      <c r="H125" s="56"/>
      <c r="K125" s="32"/>
      <c r="L125" s="32"/>
      <c r="M125" s="32"/>
      <c r="N125" s="56" t="s">
        <v>211</v>
      </c>
      <c r="O125" s="56"/>
      <c r="P125" s="32"/>
    </row>
    <row r="126" spans="1:16" ht="37.5" customHeight="1">
      <c r="B126" s="33"/>
      <c r="C126" s="22"/>
      <c r="E126" s="53"/>
      <c r="F126" s="53"/>
      <c r="G126" s="33"/>
      <c r="H126" s="22"/>
      <c r="I126" s="22"/>
      <c r="J126" s="22"/>
      <c r="K126" s="22"/>
      <c r="L126" s="22"/>
      <c r="M126" s="22"/>
      <c r="N126" s="22"/>
      <c r="O126" s="22"/>
      <c r="P126" s="22"/>
    </row>
    <row r="127" spans="1:16" ht="37.5" customHeight="1">
      <c r="B127" s="30"/>
      <c r="H127" s="28"/>
      <c r="I127" s="28"/>
      <c r="J127" s="28"/>
      <c r="K127" s="28"/>
      <c r="L127" s="28"/>
      <c r="M127" s="28"/>
      <c r="N127" s="28"/>
      <c r="O127" s="28"/>
      <c r="P127" s="28"/>
    </row>
    <row r="128" spans="1:16" ht="37.5" customHeight="1">
      <c r="A128" s="13"/>
    </row>
    <row r="129" spans="2:16" ht="37.5" customHeight="1">
      <c r="B129" s="30"/>
    </row>
    <row r="130" spans="2:16" ht="37.5" customHeight="1">
      <c r="B130" s="30"/>
      <c r="H130" s="34"/>
      <c r="I130" s="34"/>
      <c r="J130" s="34"/>
      <c r="K130" s="34"/>
      <c r="L130" s="34"/>
      <c r="M130" s="34"/>
      <c r="N130" s="34"/>
      <c r="O130" s="34"/>
      <c r="P130" s="34"/>
    </row>
    <row r="131" spans="2:16" ht="37.5" customHeight="1">
      <c r="B131" s="30"/>
      <c r="H131" s="32"/>
      <c r="I131" s="32"/>
      <c r="J131" s="32"/>
      <c r="K131" s="32"/>
      <c r="L131" s="32"/>
      <c r="M131" s="32"/>
      <c r="N131" s="32"/>
      <c r="O131" s="32"/>
      <c r="P131" s="32"/>
    </row>
    <row r="132" spans="2:16" ht="37.5" customHeight="1">
      <c r="B132" s="35"/>
      <c r="H132" s="33"/>
      <c r="I132" s="33"/>
      <c r="J132" s="33"/>
      <c r="K132" s="33"/>
      <c r="L132" s="33"/>
      <c r="M132" s="33"/>
      <c r="N132" s="33"/>
      <c r="O132" s="33"/>
      <c r="P132" s="33"/>
    </row>
    <row r="133" spans="2:16" ht="37.5" customHeight="1">
      <c r="B133" s="35"/>
    </row>
    <row r="134" spans="2:16" ht="37.5" customHeight="1">
      <c r="B134" s="35"/>
    </row>
    <row r="135" spans="2:16" ht="37.5" customHeight="1">
      <c r="B135" s="35"/>
    </row>
    <row r="136" spans="2:16" ht="37.5" customHeight="1">
      <c r="B136" s="35"/>
    </row>
    <row r="137" spans="2:16" ht="37.5" customHeight="1">
      <c r="B137" s="35"/>
    </row>
    <row r="138" spans="2:16" ht="37.5" customHeight="1">
      <c r="B138" s="35"/>
    </row>
    <row r="139" spans="2:16" ht="37.5" customHeight="1">
      <c r="B139" s="35"/>
    </row>
    <row r="140" spans="2:16" ht="37.5" customHeight="1">
      <c r="B140" s="35"/>
      <c r="G140" s="36"/>
      <c r="H140" s="36"/>
    </row>
    <row r="141" spans="2:16" ht="37.5" customHeight="1">
      <c r="B141" s="35"/>
    </row>
    <row r="142" spans="2:16" ht="37.5" customHeight="1">
      <c r="B142" s="35"/>
    </row>
    <row r="143" spans="2:16" ht="37.5" customHeight="1">
      <c r="B143" s="35"/>
    </row>
    <row r="144" spans="2:16" ht="37.5" customHeight="1">
      <c r="B144" s="35"/>
    </row>
    <row r="145" spans="2:2" ht="37.5" customHeight="1">
      <c r="B145" s="35"/>
    </row>
    <row r="146" spans="2:2" ht="37.5" customHeight="1">
      <c r="B146" s="35"/>
    </row>
    <row r="147" spans="2:2" ht="37.5" customHeight="1">
      <c r="B147" s="35"/>
    </row>
    <row r="148" spans="2:2" ht="37.5" customHeight="1">
      <c r="B148" s="35"/>
    </row>
    <row r="149" spans="2:2" ht="37.5" customHeight="1">
      <c r="B149" s="35"/>
    </row>
    <row r="150" spans="2:2" ht="37.5" customHeight="1">
      <c r="B150" s="35"/>
    </row>
  </sheetData>
  <mergeCells count="14">
    <mergeCell ref="N119:O119"/>
    <mergeCell ref="N124:O124"/>
    <mergeCell ref="N125:O125"/>
    <mergeCell ref="A6:Q6"/>
    <mergeCell ref="A1:Q1"/>
    <mergeCell ref="A2:Q2"/>
    <mergeCell ref="A3:Q3"/>
    <mergeCell ref="A4:Q4"/>
    <mergeCell ref="A5:Q5"/>
    <mergeCell ref="E126:F126"/>
    <mergeCell ref="G119:H119"/>
    <mergeCell ref="G124:H124"/>
    <mergeCell ref="G125:H125"/>
    <mergeCell ref="A110:B110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30" fitToHeight="0" orientation="landscape" horizontalDpi="300" verticalDpi="300" r:id="rId1"/>
  <rowBreaks count="1" manualBreakCount="1">
    <brk id="4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2025</vt:lpstr>
      <vt:lpstr>'Plantilla 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2025-10-02T19:11:23Z</cp:lastPrinted>
  <dcterms:created xsi:type="dcterms:W3CDTF">2023-05-31T18:15:45Z</dcterms:created>
  <dcterms:modified xsi:type="dcterms:W3CDTF">2025-10-09T19:07:53Z</dcterms:modified>
</cp:coreProperties>
</file>